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ágina10" sheetId="1" r:id="rId5"/>
    <sheet state="visible" name="2024" sheetId="2" r:id="rId6"/>
    <sheet state="visible" name="BDS" sheetId="3" r:id="rId7"/>
    <sheet state="visible" name="Página38" sheetId="4" r:id="rId8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JI13">
      <text>
        <t xml:space="preserve">COORDENAR POUSO EM SN</t>
      </text>
    </comment>
    <comment authorId="0" ref="JJ13">
      <text>
        <t xml:space="preserve">COORDENAR POUSO EM SN</t>
      </text>
    </comment>
    <comment authorId="0" ref="JK13">
      <text>
        <t xml:space="preserve">5000l destanqueio</t>
      </text>
    </comment>
    <comment authorId="0" ref="JI9">
      <text>
        <t xml:space="preserve">5000l destanqueio</t>
      </text>
    </comment>
    <comment authorId="0" ref="DR22">
      <text>
        <t xml:space="preserve">09PAX+2100KG
</t>
      </text>
    </comment>
    <comment authorId="0" ref="KS12">
      <text>
        <t xml:space="preserve">VLR CNO FAZEM O BP DA MANHÃ
MOR TRI FAZEM O BP DA TARDE</t>
      </text>
    </comment>
    <comment authorId="0" ref="JJ9">
      <text>
        <t xml:space="preserve">5000l destanqueio</t>
      </text>
    </comment>
    <comment authorId="0" ref="CV31">
      <text>
        <t xml:space="preserve">Mobilização feita pelo KC390</t>
      </text>
    </comment>
    <comment authorId="0" ref="EF1">
      <text>
        <t xml:space="preserve">RDO-AF Funcional (21)001868285
(21) 2157-2217
Encarregado - (21) 99220-4989</t>
      </text>
    </comment>
    <comment authorId="0" ref="JL9">
      <text>
        <t xml:space="preserve">5000l destanqueio</t>
      </text>
    </comment>
    <comment authorId="0" ref="EV17">
      <text>
        <t xml:space="preserve">SMET</t>
      </text>
    </comment>
    <comment authorId="0" ref="ET13">
      <text>
        <t xml:space="preserve">Módulo SEA</t>
      </text>
    </comment>
    <comment authorId="0" ref="KD17">
      <text>
        <t xml:space="preserve">18 A 23/04 SBSC Indisponível devido RAT. Não considerar para Alternativa.</t>
      </text>
    </comment>
    <comment authorId="0" ref="FG17">
      <text>
        <t xml:space="preserve">MN TF - 7 PAX (SEREP) + 400KG (CINDACTA)
TF TT - NIL
TT MN 20 PAX + 1200KG (CINDACTA)</t>
      </text>
    </comment>
    <comment authorId="0" ref="JX9">
      <text>
        <t xml:space="preserve">CMDT CMA
BFG 12:00Z
TN PRISCILA DO EC: INCLUIR NA OM</t>
      </text>
    </comment>
    <comment authorId="0" ref="FQ25">
      <text>
        <t xml:space="preserve">BYR entrou na missão na quarta</t>
      </text>
    </comment>
    <comment authorId="0" ref="JZ9">
      <text>
        <t xml:space="preserve">CMDT CMA
BFG 13:00Z
TN PRISCILA DO EC: INCLUIR NA OM</t>
      </text>
    </comment>
    <comment authorId="0" ref="KD13">
      <text>
        <t xml:space="preserve">18 A 23/04 SBSC Indisponível devido RAT. Não considerar para Alternativa.</t>
      </text>
    </comment>
    <comment authorId="0" ref="KA9">
      <text>
        <t xml:space="preserve">CMDT CMA
BFG 13:00Z
TN PRISCILA DO EC: INCLUIR NA OM</t>
      </text>
    </comment>
    <comment authorId="0" ref="KE13">
      <text>
        <t xml:space="preserve">18 A 23/04 SBSC Indisponível devido RAT. Não considerar para Alternativa.</t>
      </text>
    </comment>
    <comment authorId="0" ref="KF13">
      <text>
        <t xml:space="preserve">18 A 23/04 SBSC Indisponível devido RAT. Não considerar para Alternativa.</t>
      </text>
    </comment>
    <comment authorId="0" ref="FT25">
      <text>
        <t xml:space="preserve">GBR saiu da missão na sexta</t>
      </text>
    </comment>
    <comment authorId="0" ref="Z34">
      <text>
        <t xml:space="preserve">OM FAB 2811 
PIL PAI PO
MC ROB PTO 
LM BOR MTO</t>
      </text>
    </comment>
    <comment authorId="0" ref="FK13">
      <text>
        <t xml:space="preserve">POC: CP DANTAS (21) 96941-6616, LANÇAMENDO PQD (PESSOAL) (CURSO PREC)</t>
      </text>
    </comment>
    <comment authorId="0" ref="FO13">
      <text>
        <t xml:space="preserve">MN PI: 19 PAX</t>
      </text>
    </comment>
    <comment authorId="0" ref="FQ13">
      <text>
        <t xml:space="preserve">MN UA: 2130KG (BATERIAS EB) + 1900 KG (RAÇÃO OPERACIONAL EB) + 1 PAX (TC ELL)</t>
      </text>
    </comment>
    <comment authorId="0" ref="CH20">
      <text>
        <t xml:space="preserve">O BGN entrou no lugar do RIC</t>
      </text>
    </comment>
    <comment authorId="0" ref="EV22">
      <text>
        <t xml:space="preserve">SMET</t>
      </text>
    </comment>
    <comment authorId="0" ref="FT13">
      <text>
        <t xml:space="preserve">MN OW: 11 PAX / 1545 KG
OW MN: 13 PAX / 200 KG
MN BE: 34 PAX / 600 KG</t>
      </text>
    </comment>
    <comment authorId="0" ref="FU13">
      <text>
        <t xml:space="preserve">BE CW 11 PAX / 1700 KG
CW BE: 9 PAX / 400 KG
BE MN: NIL</t>
      </text>
    </comment>
    <comment authorId="0" ref="CI16">
      <text>
        <t xml:space="preserve">O RIC entrou no lugar do BGN no Raio 1</t>
      </text>
    </comment>
    <comment authorId="0" ref="GA13">
      <text>
        <t xml:space="preserve">NECESSÁRIO FAZER CONTATO PRÉVIO COM A SCOAM DE SBBE.</t>
      </text>
    </comment>
    <comment authorId="0" ref="KV9">
      <text>
        <t xml:space="preserve">02 PAX CCOA - MJ VIAMONTE</t>
      </text>
    </comment>
    <comment authorId="0" ref="KD22">
      <text>
        <t xml:space="preserve">18 A 23/04 SBSC Indisponível devido RAT. Não considerar para Alternativa.</t>
      </text>
    </comment>
    <comment authorId="0" ref="LC13">
      <text>
        <t xml:space="preserve">MN BR - Esposa do General</t>
      </text>
    </comment>
    <comment authorId="0" ref="LD13">
      <text>
        <t xml:space="preserve">BR MN - 4 caixa de 18kg
BR MN - arma do Gen (Cap Marcílio)</t>
      </text>
    </comment>
    <comment authorId="0" ref="Q31">
      <text>
        <t xml:space="preserve">COORDENADOR: CAP DUTRA</t>
      </text>
    </comment>
    <comment authorId="0" ref="GK13">
      <text>
        <t xml:space="preserve">VOO LOCAL
VISITA DO CMM (GRÊMIO FAB)
SIGAD 290702
POC 2T GÉSSICA: (92) 99366-9128</t>
      </text>
    </comment>
    <comment authorId="0" ref="S31">
      <text>
        <t xml:space="preserve">COORDENADOR: CAP DUTRA</t>
      </text>
    </comment>
    <comment authorId="0" ref="T31">
      <text>
        <t xml:space="preserve">COORDENADOR: CAP DUTRA</t>
      </text>
    </comment>
    <comment authorId="0" ref="FR22">
      <text>
        <t xml:space="preserve">VMET (MK)
SMET (SQ)
MK</t>
      </text>
    </comment>
    <comment authorId="0" ref="Z31">
      <text>
        <t xml:space="preserve">60 KG CINDACTA: COORD. MJ CAIO CESAR (92) 99104-7080</t>
      </text>
    </comment>
    <comment authorId="0" ref="BZ17">
      <text>
        <t xml:space="preserve">O Ten Ventura pediu 02 horas de solo em OW, ainda nao foi coordenado com o COMAE. (PBO)</t>
      </text>
    </comment>
    <comment authorId="0" ref="CA17">
      <text>
        <t xml:space="preserve">O Ten Ventura pediu 02 horas de solo em OW, ainda nao foi coordenado com o COMAE. (PBO)</t>
      </text>
    </comment>
    <comment authorId="0" ref="FA31">
      <text>
        <t xml:space="preserve">MN UA: 600KG EB (REMANESCENTE DA PAA-UA 22/03)</t>
      </text>
    </comment>
    <comment authorId="0" ref="GW13">
      <text>
        <t xml:space="preserve">COORDENAR COM O STAL A MANUTENÇÃO PROGRAMADA</t>
      </text>
    </comment>
    <comment authorId="0" ref="HA17">
      <text>
        <t xml:space="preserve">SOLICITAR EXTENSÃO DAS RÁDIOS CC E AT</t>
      </text>
    </comment>
    <comment authorId="0" ref="GA22">
      <text>
        <t xml:space="preserve">NECESSÁRIO FAZER CONTATO PRÉVIO COM A SCOAM DE SBBE.</t>
      </text>
    </comment>
    <comment authorId="0" ref="JI11">
      <text>
        <t xml:space="preserve">5000l destanqueio</t>
      </text>
    </comment>
    <comment authorId="0" ref="AI31">
      <text>
        <t xml:space="preserve">Tambores cheios e pax na ida e tambores vazios na volta
Apoio Cindacta IV
ABORTIVA SOSP (COMAE passou pro KC390)</t>
      </text>
    </comment>
    <comment authorId="0" ref="CG13">
      <text>
        <t xml:space="preserve">O Ten Ventura pediu 02 horas de solo em OW, ainda nao foi coordenado com o COMAE. (PBO)</t>
      </text>
    </comment>
    <comment authorId="0" ref="CI13">
      <text>
        <t xml:space="preserve">APROVEITAMENTO
MAJ WALQUIR: 01 PAX MN UA, 01 PAX UA MN</t>
      </text>
    </comment>
    <comment authorId="0" ref="CJ13">
      <text>
        <t xml:space="preserve">O Ten Ventura pediu 02 MN1615 OW1825 MN1905horas de solo em OW, ainda nao foi coordenado com o COMAE. (PBO)</t>
      </text>
    </comment>
    <comment authorId="0" ref="CK13">
      <text>
        <t xml:space="preserve">O Ten Ventura pediu 02 horas de solo em OW, ainda nao foi coordenado com o COMAE. (PBO)</t>
      </text>
    </comment>
    <comment authorId="0" ref="BQ22">
      <text>
        <t xml:space="preserve">NECESSÁRIO COORDENAR O DLA DE 24HRS COM O COMAE (FEITA COORDENAÇÃO - PBO)</t>
      </text>
    </comment>
    <comment authorId="0" ref="BS22">
      <text>
        <t xml:space="preserve">APROVEITAMENTO
MAJ WALQUIR: 01 PAX MN UA, 01 PAX UA MN</t>
      </text>
    </comment>
    <comment authorId="0" ref="CE34">
      <text>
        <t xml:space="preserve">FIEX CANCELADA EM COORDENAÇÃO COM O COMPREP</t>
      </text>
    </comment>
    <comment authorId="0" ref="CU17">
      <text>
        <t xml:space="preserve">Até o dia 06/04: previsto consumir 19:30 de voo.</t>
      </text>
    </comment>
    <comment authorId="0" ref="EG16">
      <text>
        <t xml:space="preserve">KC-30 FL/GL 21/05 e GL/EG 22/05 (PBO LSA TYS TAV MCD RUD LMA VAN MTO MIC)</t>
      </text>
    </comment>
    <comment authorId="0" ref="JI16">
      <text>
        <t xml:space="preserve">ARY SOMENTE NO BP OW</t>
      </text>
    </comment>
    <comment authorId="0" ref="HD22">
      <text>
        <t xml:space="preserve">PEDIR PARA O COORDENADOR DA COMARA SOLCIITAR POUSO TECNICO EM SN</t>
      </text>
    </comment>
    <comment authorId="0" ref="HE22">
      <text>
        <t xml:space="preserve">PEDIR PARA O COORDENADOR DA COMARA SOLCIITAR POUSO TECNICO EM SN</t>
      </text>
    </comment>
    <comment authorId="0" ref="HF22">
      <text>
        <t xml:space="preserve">PEDIR PARA O COORDENADOR DA COMARA SOLCIITAR POUSO TECNICO EM SN</t>
      </text>
    </comment>
    <comment authorId="0" ref="DJ17">
      <text>
        <t xml:space="preserve">18 A 23/04 SBSC Indisponível devido RAT. Não considerar para Alternativa.</t>
      </text>
    </comment>
    <comment authorId="0" ref="HG22">
      <text>
        <t xml:space="preserve">PEDIR PARA O COORDENADOR DA COMARA SOLCIITAR POUSO TECNICO EM SN</t>
      </text>
    </comment>
    <comment authorId="0" ref="EP16">
      <text>
        <t xml:space="preserve">OBS: OM 123 MN/FL KC-30 (CAV MQT ARY CNO ROB DCP ADO RBS NEV)</t>
      </text>
    </comment>
    <comment authorId="0" ref="IJ17">
      <text>
        <t xml:space="preserve">MISREL, REDOP</t>
      </text>
    </comment>
    <comment authorId="0" ref="DJ13">
      <text>
        <t xml:space="preserve">MK VMET</t>
      </text>
    </comment>
    <comment authorId="0" ref="DK13">
      <text>
        <t xml:space="preserve">MK VMET</t>
      </text>
    </comment>
    <comment authorId="0" ref="EW16">
      <text>
        <t xml:space="preserve">OBS: OM 123 MN/FL KC-30 (CAV MQT ARY CNO ROB DCP ADO RBS NEV)</t>
      </text>
    </comment>
    <comment authorId="0" ref="BU31">
      <text>
        <t xml:space="preserve">MN UA: 600KG EB (REMANESCENTE DA PAA-UA 22/03)</t>
      </text>
    </comment>
    <comment authorId="0" ref="CF35">
      <text>
        <t xml:space="preserve">APROVEITAMENTO
MAJ WALQUIR: 01 PAX MN UA, 01 PAX UA MN</t>
      </text>
    </comment>
    <comment authorId="0" ref="CG35">
      <text>
        <t xml:space="preserve">O Ten Ventura pediu 02 horas de solo em OW, ainda nao foi coordenado com o COMAE. (PBO)</t>
      </text>
    </comment>
    <comment authorId="0" ref="HY22">
      <text>
        <t xml:space="preserve">ÁGATACONFECCIONAR REDOP</t>
      </text>
    </comment>
    <comment authorId="0" ref="CH35">
      <text>
        <t xml:space="preserve">O Ten Ventura pediu 02 horas de solo em OW, ainda nao foi coordenado com o COMAE. (PBO)</t>
      </text>
    </comment>
    <comment authorId="0" ref="CI35">
      <text>
        <t xml:space="preserve">APROVEITAMENTO
MAJ WALQUIR: 01 PAX MN UA, 01 PAX UA MN</t>
      </text>
    </comment>
    <comment authorId="0" ref="CJ35">
      <text>
        <t xml:space="preserve">O Ten Ventura pediu 02 horas de solo em OW, ainda nao foi coordenado com o COMAE. (PBO)</t>
      </text>
    </comment>
    <comment authorId="0" ref="CK35">
      <text>
        <t xml:space="preserve">O Ten Ventura pediu 02 horas de solo em OW, ainda nao foi coordenado com o COMAE. (PBO)</t>
      </text>
    </comment>
    <comment authorId="0" ref="JJ17">
      <text>
        <t xml:space="preserve">06 pax Cel Arruda</t>
      </text>
    </comment>
    <comment authorId="0" ref="FU20">
      <text>
        <t xml:space="preserve">No pouso em Manaus, houve a troca do Mecânico: saiu LMA, entrou ROB</t>
      </text>
    </comment>
    <comment authorId="0" ref="KS20">
      <text>
        <t xml:space="preserve">ADR OLI FARÃO O PRIMEIRO BP
CAV TGO FARÃO O SEGUNDO BP</t>
      </text>
    </comment>
  </commentList>
</comments>
</file>

<file path=xl/sharedStrings.xml><?xml version="1.0" encoding="utf-8"?>
<sst xmlns="http://schemas.openxmlformats.org/spreadsheetml/2006/main" count="3220" uniqueCount="1908">
  <si>
    <t>seg</t>
  </si>
  <si>
    <t>ter</t>
  </si>
  <si>
    <t>qua</t>
  </si>
  <si>
    <t>qui</t>
  </si>
  <si>
    <t>sex</t>
  </si>
  <si>
    <t>sab</t>
  </si>
  <si>
    <t>dom</t>
  </si>
  <si>
    <t>ARARA</t>
  </si>
  <si>
    <t>AVISOS SCOAM</t>
  </si>
  <si>
    <t xml:space="preserve">2800
137:05h
 </t>
  </si>
  <si>
    <t>CURA SELANTE</t>
  </si>
  <si>
    <t>EEXD</t>
  </si>
  <si>
    <t>GL13 GL14</t>
  </si>
  <si>
    <t>GL17 GL18</t>
  </si>
  <si>
    <t>GL</t>
  </si>
  <si>
    <t>GL15 GL16</t>
  </si>
  <si>
    <t>GL16 BR1950 CC00 MN0215</t>
  </si>
  <si>
    <t>MN12 CA1530 TF1745 MN19</t>
  </si>
  <si>
    <t>OM 285 
1º TEN JAN
ANV 2806 1º/15º
MN/PC/UA/MN</t>
  </si>
  <si>
    <t>MN12 PI1430 MN1530</t>
  </si>
  <si>
    <t>MN12 TK1625 RB1925 MN2245</t>
  </si>
  <si>
    <t>MN13 MN14
MN14 MN15
(PQD F3)</t>
  </si>
  <si>
    <t>MN21 MN23
(CFI)</t>
  </si>
  <si>
    <t>MN13 MN14
(CFI)</t>
  </si>
  <si>
    <t>MN18 TE0020 NT0355 RF0435</t>
  </si>
  <si>
    <t>RF18 MA2230 MN0235</t>
  </si>
  <si>
    <r>
      <rPr>
        <rFont val="Arial"/>
        <b/>
        <strike/>
        <color rgb="FFFFFFFF"/>
        <sz val="14.0"/>
      </rPr>
      <t>MN20 MN21
(CFI)</t>
    </r>
    <r>
      <rPr>
        <rFont val="Arial"/>
        <b/>
        <color rgb="FFFFFFFF"/>
        <sz val="14.0"/>
      </rPr>
      <t xml:space="preserve">
</t>
    </r>
    <r>
      <rPr>
        <rFont val="Arial"/>
        <b/>
        <color rgb="FFFFFF00"/>
        <sz val="14.0"/>
      </rPr>
      <t xml:space="preserve">MN23 MN00
(CFI)
</t>
    </r>
    <r>
      <rPr>
        <rFont val="Arial"/>
        <b/>
        <color rgb="FFFFFFFF"/>
        <sz val="14.0"/>
      </rPr>
      <t>MN0030 MN0130
(NVG)</t>
    </r>
  </si>
  <si>
    <t>MN12 SN1410 BE1620 MN1745</t>
  </si>
  <si>
    <t>VAZAM. DE ÓLEO TUBULAÇÃO DO RADIADOR AGUARDA ITEM</t>
  </si>
  <si>
    <t>MN2105 MN2305</t>
  </si>
  <si>
    <t>MN22 BV0110 MN0250</t>
  </si>
  <si>
    <t xml:space="preserve">PREPARAR PARA CRUZEX </t>
  </si>
  <si>
    <t>PREPARAR PARA CRUZEX</t>
  </si>
  <si>
    <t>MN13 BE1750 NT2140</t>
  </si>
  <si>
    <t>NT</t>
  </si>
  <si>
    <t>NT12 TE1535 BE19 SN 2215 MN2345</t>
  </si>
  <si>
    <t>TROCA DO ATUADOR HIDRÁULICO ESQ.  DA RAMPA</t>
  </si>
  <si>
    <r>
      <rPr>
        <rFont val="Arial"/>
        <b/>
        <color rgb="FFFF9900"/>
        <sz val="14.0"/>
      </rPr>
      <t xml:space="preserve">MN12 BV1510 MN1650
 </t>
    </r>
    <r>
      <rPr>
        <rFont val="Arial"/>
        <b/>
        <color rgb="FFFFFFFF"/>
        <sz val="14.0"/>
      </rPr>
      <t>MN1810 BV2130 MN 2310</t>
    </r>
  </si>
  <si>
    <t>TROCA DO ATUADOR HELICE + TUBO TRANSF.</t>
  </si>
  <si>
    <t>MN18 MN19</t>
  </si>
  <si>
    <t>MN1340 MQ1750 TS2050 MQ2230</t>
  </si>
  <si>
    <t>MQ1415 TS1745 MQ1925</t>
  </si>
  <si>
    <t>MQ1635 TS2005 MQ2145</t>
  </si>
  <si>
    <t>MQ1345 TS1715 MQ20 MN2230</t>
  </si>
  <si>
    <t>PANE PFD</t>
  </si>
  <si>
    <t>MN18 MN19
MN23 MN24
(PQD F3)</t>
  </si>
  <si>
    <t>MN21 MN22
MN23 MN24
(CFI)</t>
  </si>
  <si>
    <t>MN1150 PV1010 HT2210 MN0010</t>
  </si>
  <si>
    <t>PESQUISA PANE ELETRICA</t>
  </si>
  <si>
    <t xml:space="preserve">MN13 IC1510 MN1720 IC1930 MN1955 </t>
  </si>
  <si>
    <t>MN1030 IC1240 MN1450 IC1700 MN1725
MN2230 MN2330
(READAPTE)</t>
  </si>
  <si>
    <t xml:space="preserve">MN1830 IC2030 MN2055 </t>
  </si>
  <si>
    <t>CUMPRIR DT OSG + VAZ OLEO HEL</t>
  </si>
  <si>
    <t xml:space="preserve">ARRANQUE GERADOR PESQUISA </t>
  </si>
  <si>
    <t>MN1150 HT1530
PV2035 MN2230</t>
  </si>
  <si>
    <t>MNT MOT/HEL</t>
  </si>
  <si>
    <t>AGUARDA MATERIAL HEL</t>
  </si>
  <si>
    <t>OFRAG 243134</t>
  </si>
  <si>
    <t>OFRAG 243213</t>
  </si>
  <si>
    <t>OFRAG 243195</t>
  </si>
  <si>
    <t>SESQAE</t>
  </si>
  <si>
    <t>OFRAG 243267 (CRUZEX)</t>
  </si>
  <si>
    <t>OFRAG 243311</t>
  </si>
  <si>
    <t>OFRAG 243413 (CRUZEX)</t>
  </si>
  <si>
    <t>OFRAG 243425</t>
  </si>
  <si>
    <t>CRUZEX</t>
  </si>
  <si>
    <t>OFRAG 243620</t>
  </si>
  <si>
    <t>OFRAG 243647(CRUZEX)</t>
  </si>
  <si>
    <t>OFRAG 243716</t>
  </si>
  <si>
    <t>OFRAG 243872</t>
  </si>
  <si>
    <t>OFRAG 243902</t>
  </si>
  <si>
    <t>OFRAG 243910 / 
SESQAE</t>
  </si>
  <si>
    <t>OFRAG 243920</t>
  </si>
  <si>
    <t>OFRAG 243964</t>
  </si>
  <si>
    <t>OM 263</t>
  </si>
  <si>
    <t>OM 269</t>
  </si>
  <si>
    <t>OM 268</t>
  </si>
  <si>
    <t xml:space="preserve">OM 271 </t>
  </si>
  <si>
    <t>OM 272</t>
  </si>
  <si>
    <t>OM 276</t>
  </si>
  <si>
    <t>OM 280</t>
  </si>
  <si>
    <t>OM 281*</t>
  </si>
  <si>
    <t>OM 282</t>
  </si>
  <si>
    <r>
      <rPr>
        <rFont val="Arial"/>
        <b/>
        <strike/>
        <color rgb="FFFFFFFF"/>
        <sz val="14.0"/>
      </rPr>
      <t>OM 291</t>
    </r>
    <r>
      <rPr>
        <rFont val="Arial"/>
        <b/>
        <color rgb="FFFFFFFF"/>
        <sz val="14.0"/>
      </rPr>
      <t xml:space="preserve">
</t>
    </r>
    <r>
      <rPr>
        <rFont val="Arial"/>
        <b/>
        <color rgb="FFFFFF00"/>
        <sz val="14.0"/>
      </rPr>
      <t xml:space="preserve">OM 292
</t>
    </r>
    <r>
      <rPr>
        <rFont val="Arial"/>
        <b/>
        <color rgb="FFFFFFFF"/>
        <sz val="14.0"/>
      </rPr>
      <t>OM 293</t>
    </r>
  </si>
  <si>
    <t>OM 296</t>
  </si>
  <si>
    <t>OM 299</t>
  </si>
  <si>
    <t>OM 301</t>
  </si>
  <si>
    <t>OM 290</t>
  </si>
  <si>
    <t>OM 312</t>
  </si>
  <si>
    <r>
      <rPr>
        <rFont val="Arial"/>
        <b/>
        <color rgb="FFFF9900"/>
        <sz val="14.0"/>
      </rPr>
      <t>OM 314</t>
    </r>
    <r>
      <rPr>
        <rFont val="Arial"/>
        <b/>
        <color rgb="FFFFFFFF"/>
        <sz val="14.0"/>
      </rPr>
      <t xml:space="preserve"> / OM 315</t>
    </r>
  </si>
  <si>
    <t>OM 321</t>
  </si>
  <si>
    <t>OM 322</t>
  </si>
  <si>
    <t>OM 328</t>
  </si>
  <si>
    <t>OM 330</t>
  </si>
  <si>
    <t>OM 333</t>
  </si>
  <si>
    <t>OM 332</t>
  </si>
  <si>
    <t>OM 335
OM 336</t>
  </si>
  <si>
    <t>OM 337</t>
  </si>
  <si>
    <t>OM 341</t>
  </si>
  <si>
    <t>JAI PAI JAO LMA MTO</t>
  </si>
  <si>
    <t xml:space="preserve">SESQAE </t>
  </si>
  <si>
    <t>TYS CNO DCP ROM RIC TIG</t>
  </si>
  <si>
    <t>GBR CNO DGO VAN NIL</t>
  </si>
  <si>
    <t xml:space="preserve">JAI MOR TRI RDZ LMA RMS REG RIC </t>
  </si>
  <si>
    <t>TYS VLR ALX ADO ROM</t>
  </si>
  <si>
    <t>MAT VLR LUI VAN</t>
  </si>
  <si>
    <t>CAV TYS ALX MTC</t>
  </si>
  <si>
    <t>ARY AAJ ALX ARA NIL NEV</t>
  </si>
  <si>
    <r>
      <rPr>
        <rFont val="Arial"/>
        <b/>
        <strike/>
        <color rgb="FFFFFFFF"/>
        <sz val="14.0"/>
      </rPr>
      <t>ADR MOR LMA FDZ</t>
    </r>
    <r>
      <rPr>
        <rFont val="Arial"/>
        <b/>
        <color rgb="FFFFFFFF"/>
        <sz val="14.0"/>
      </rPr>
      <t xml:space="preserve">
</t>
    </r>
    <r>
      <rPr>
        <rFont val="Arial"/>
        <b/>
        <color rgb="FFFFFF00"/>
        <sz val="14.0"/>
      </rPr>
      <t xml:space="preserve">SAL TYS RDZ  LCO
</t>
    </r>
    <r>
      <rPr>
        <rFont val="Arial"/>
        <b/>
        <color rgb="FFFFFFFF"/>
        <sz val="14.0"/>
      </rPr>
      <t xml:space="preserve">SAL TYS JNU RDZ LCO </t>
    </r>
  </si>
  <si>
    <t>ARY SAL RDZ MIC FDZ NEV</t>
  </si>
  <si>
    <t>PAI SEA LMA ARA</t>
  </si>
  <si>
    <t>SAL SEA RDZ MCI RBS MRT</t>
  </si>
  <si>
    <r>
      <rPr>
        <rFont val="Arial"/>
        <b/>
        <color rgb="FFFFFF00"/>
        <sz val="14.0"/>
      </rPr>
      <t xml:space="preserve">GUI GCO </t>
    </r>
    <r>
      <rPr>
        <rFont val="Arial"/>
        <b/>
        <color rgb="FFFFFFFF"/>
        <sz val="14.0"/>
      </rPr>
      <t xml:space="preserve">ABQ PBO MAT ADR GBR TYS </t>
    </r>
    <r>
      <rPr>
        <rFont val="Arial"/>
        <b/>
        <color rgb="FFFFFF00"/>
        <sz val="14.0"/>
      </rPr>
      <t>SAL</t>
    </r>
    <r>
      <rPr>
        <rFont val="Arial"/>
        <b/>
        <color rgb="FFFFFFFF"/>
        <sz val="14.0"/>
      </rPr>
      <t xml:space="preserve"> MQT  MOR AAJ JNU  CNO TRI JOM RDZ PTO DCP LCO REG VAN LUS MTC ADO FDZ ARA ROM </t>
    </r>
    <r>
      <rPr>
        <rFont val="Arial"/>
        <b/>
        <color rgb="FFFFFF00"/>
        <sz val="14.0"/>
      </rPr>
      <t>MAU</t>
    </r>
    <r>
      <rPr>
        <rFont val="Arial"/>
        <b/>
        <color rgb="FFFFFFFF"/>
        <sz val="14.0"/>
      </rPr>
      <t xml:space="preserve"> BRU MAX </t>
    </r>
    <r>
      <rPr>
        <rFont val="Arial"/>
        <b/>
        <color rgb="FFFFFF00"/>
        <sz val="14.0"/>
      </rPr>
      <t xml:space="preserve">(GRAT REP) </t>
    </r>
    <r>
      <rPr>
        <rFont val="Arial"/>
        <b/>
        <color rgb="FFFFFFFF"/>
        <sz val="14.0"/>
      </rPr>
      <t>BRANDÃO RANIERE</t>
    </r>
  </si>
  <si>
    <r>
      <rPr>
        <rFont val="Arial"/>
        <b/>
        <color rgb="FFFF9900"/>
        <sz val="14.0"/>
      </rPr>
      <t>ADR OLI RDZ LEM MIC FDZ</t>
    </r>
    <r>
      <rPr>
        <rFont val="Arial"/>
        <b/>
        <color rgb="FFFFFFFF"/>
        <sz val="14.0"/>
      </rPr>
      <t xml:space="preserve"> GBR TRI PTO RMS LCO MTC</t>
    </r>
  </si>
  <si>
    <t>ADR AAJ LUI MIC</t>
  </si>
  <si>
    <t>MOR CNO RDZ MCI VAN GON</t>
  </si>
  <si>
    <t>ADR NGA RUD REG MOA</t>
  </si>
  <si>
    <t>PBO JNU DGO MTC</t>
  </si>
  <si>
    <t>CNO TRI ALX MMA GON</t>
  </si>
  <si>
    <t>MOR JAO LMA RMS LCO MTC</t>
  </si>
  <si>
    <t>MQT OLI RUD MTC NIL
MOR MEO ALX MMA</t>
  </si>
  <si>
    <t>CNO DAT RUD LCO MRT</t>
  </si>
  <si>
    <t>TYS NGA RDZ MDS MOA MTO</t>
  </si>
  <si>
    <r>
      <rPr>
        <rFont val="Arial"/>
        <b/>
        <color rgb="FF000000"/>
        <sz val="14.0"/>
      </rPr>
      <t xml:space="preserve">2803
201:35h </t>
    </r>
    <r>
      <rPr>
        <rFont val="Arial"/>
        <b/>
        <color rgb="FFFF0000"/>
        <sz val="14.0"/>
      </rPr>
      <t xml:space="preserve"> </t>
    </r>
    <r>
      <rPr>
        <rFont val="Arial"/>
        <b/>
        <color rgb="FF000000"/>
        <sz val="14.0"/>
      </rPr>
      <t xml:space="preserve">     
                              </t>
    </r>
    <r>
      <rPr>
        <rFont val="Arial"/>
        <b/>
        <color rgb="FFFF0000"/>
        <sz val="14.0"/>
      </rPr>
      <t xml:space="preserve">  </t>
    </r>
  </si>
  <si>
    <t>MN21 MN
MN22 MN</t>
  </si>
  <si>
    <t>MN1615 TT2040 EI2130</t>
  </si>
  <si>
    <t>EI1820 TT2045 MN2340</t>
  </si>
  <si>
    <t>MN13 UA1640 MN1850</t>
  </si>
  <si>
    <t>MN1730 UA2110 MN23</t>
  </si>
  <si>
    <t>MN13 MN
MN1530 MN</t>
  </si>
  <si>
    <t>MN0020 BV0330 MN0620 BV0820</t>
  </si>
  <si>
    <t>BV</t>
  </si>
  <si>
    <t>BV 0930 MN</t>
  </si>
  <si>
    <t>MN 0020 BV</t>
  </si>
  <si>
    <t>BV13 BV1530</t>
  </si>
  <si>
    <t>BV1735 BV2005</t>
  </si>
  <si>
    <t>BV17 BV1930</t>
  </si>
  <si>
    <r>
      <rPr>
        <rFont val="Arial"/>
        <b/>
        <color rgb="FF000000"/>
        <sz val="14.0"/>
      </rPr>
      <t>BV17 BV1930</t>
    </r>
    <r>
      <rPr>
        <rFont val="Arial"/>
        <b/>
        <color theme="1"/>
        <sz val="14.0"/>
      </rPr>
      <t xml:space="preserve"> BV21 EG</t>
    </r>
  </si>
  <si>
    <r>
      <t>EG0020 BV0210</t>
    </r>
    <r>
      <rPr>
        <rFont val="Arial"/>
        <b/>
        <color rgb="FF6AA84F"/>
        <sz val="14.0"/>
      </rPr>
      <t xml:space="preserve"> BV17 BV1930</t>
    </r>
    <r>
      <rPr>
        <rFont val="Arial"/>
        <b/>
        <color rgb="FF000000"/>
        <sz val="14.0"/>
      </rPr>
      <t xml:space="preserve"> BV21 MN</t>
    </r>
  </si>
  <si>
    <r>
      <t xml:space="preserve">MN0020 BV0210/ </t>
    </r>
    <r>
      <rPr>
        <rFont val="Arial"/>
        <b/>
        <color rgb="FFFFFFFF"/>
        <sz val="14.0"/>
      </rPr>
      <t>BV1700 BV1930</t>
    </r>
  </si>
  <si>
    <t>BV1700 BV1930</t>
  </si>
  <si>
    <t>BV13 BV1530    BV17 MN1840</t>
  </si>
  <si>
    <t>LAVAGEM DE COMPRESSOR</t>
  </si>
  <si>
    <t>MN12 UA1545 MN18</t>
  </si>
  <si>
    <t>MN11 RB1525 CA1820 EI2050 TT2130</t>
  </si>
  <si>
    <t>TT14 BC1740 MN1840</t>
  </si>
  <si>
    <t>MN11 BE16 CW18 SL19 NT2145</t>
  </si>
  <si>
    <t>NT14 CW1815 SL1950 BE21</t>
  </si>
  <si>
    <t>BE12 SN1515 MN1815 KO2040 MN2130</t>
  </si>
  <si>
    <t>TROCA BICOS INJ M2</t>
  </si>
  <si>
    <t>MN23 PV0225 MN0425</t>
  </si>
  <si>
    <r>
      <rPr>
        <rFont val="Arial"/>
        <b/>
        <color theme="1"/>
        <sz val="14.0"/>
      </rPr>
      <t xml:space="preserve">MN12 BV14 </t>
    </r>
    <r>
      <rPr>
        <rFont val="Arial"/>
        <b/>
        <color theme="1"/>
        <sz val="14.0"/>
      </rPr>
      <t>BV17 BV1930</t>
    </r>
  </si>
  <si>
    <t>BV17</t>
  </si>
  <si>
    <t>MN12 BV17 BV1930</t>
  </si>
  <si>
    <t>BV17 BV 1930</t>
  </si>
  <si>
    <t>BV BV</t>
  </si>
  <si>
    <r>
      <rPr>
        <rFont val="Arial"/>
        <b/>
        <color theme="1"/>
        <sz val="14.0"/>
      </rPr>
      <t xml:space="preserve">BV13 BV17 </t>
    </r>
    <r>
      <rPr>
        <rFont val="Arial"/>
        <b/>
        <color rgb="FF674EA7"/>
        <sz val="14.0"/>
      </rPr>
      <t>BV MN</t>
    </r>
    <r>
      <rPr>
        <rFont val="Arial"/>
        <b/>
        <color theme="1"/>
        <sz val="14.0"/>
      </rPr>
      <t xml:space="preserve"> </t>
    </r>
    <r>
      <rPr>
        <rFont val="Arial"/>
        <b/>
        <color rgb="FF980000"/>
        <sz val="14.0"/>
      </rPr>
      <t>MN2010 BE</t>
    </r>
  </si>
  <si>
    <r>
      <rPr>
        <rFont val="Arial"/>
        <b/>
        <color rgb="FF980000"/>
        <sz val="14.0"/>
      </rPr>
      <t>BE0040 MN0340</t>
    </r>
    <r>
      <rPr>
        <rFont val="Arial"/>
        <b/>
        <color rgb="FFFFFFFF"/>
        <sz val="14.0"/>
      </rPr>
      <t xml:space="preserve"> </t>
    </r>
    <r>
      <rPr>
        <rFont val="Arial"/>
        <b/>
        <color rgb="FF000000"/>
        <sz val="14.0"/>
      </rPr>
      <t>MN17 BR AF</t>
    </r>
  </si>
  <si>
    <t>AF</t>
  </si>
  <si>
    <t>AF BR CC MN</t>
  </si>
  <si>
    <t xml:space="preserve">MNT  </t>
  </si>
  <si>
    <t xml:space="preserve">
MN13 BV1445
BV1825 BV2030</t>
  </si>
  <si>
    <t xml:space="preserve">BV13 UQ1530 BV18 UQ2030 BV2130 </t>
  </si>
  <si>
    <t>BV13 BV15
BV17 BV19</t>
  </si>
  <si>
    <t>BV12 UQ1430 BV17 MN1840</t>
  </si>
  <si>
    <r>
      <rPr>
        <rFont val="Arial"/>
        <b/>
        <color rgb="FF00FFFF"/>
        <sz val="14.0"/>
      </rPr>
      <t>BV14 MN/</t>
    </r>
    <r>
      <rPr>
        <rFont val="Arial"/>
        <b/>
        <color rgb="FFFFFFFF"/>
        <sz val="14.0"/>
      </rPr>
      <t xml:space="preserve"> MN18 MN20</t>
    </r>
    <r>
      <rPr>
        <rFont val="Arial"/>
        <b/>
        <color rgb="FFFFFF00"/>
        <sz val="14.0"/>
      </rPr>
      <t xml:space="preserve"> MN 2230 MN00</t>
    </r>
  </si>
  <si>
    <t>MN21 BV</t>
  </si>
  <si>
    <t>BV13 BV1530
BV17 BV1930</t>
  </si>
  <si>
    <t>BV                MNT</t>
  </si>
  <si>
    <t>BV21 BE0030Z</t>
  </si>
  <si>
    <t>BE1630 CW1910 NT22</t>
  </si>
  <si>
    <t>NT10 BE1530 SN1840 MN2010</t>
  </si>
  <si>
    <t>MN12 UA1535 YA1745 TT1905</t>
  </si>
  <si>
    <r>
      <rPr>
        <rFont val="Arial"/>
        <b/>
        <color rgb="FFFFFFFF"/>
        <sz val="14.0"/>
      </rPr>
      <t xml:space="preserve">TT10 MN1245         </t>
    </r>
    <r>
      <rPr>
        <rFont val="Arial"/>
        <b/>
        <color rgb="FFFFFFFF"/>
        <sz val="18.0"/>
      </rPr>
      <t xml:space="preserve">  </t>
    </r>
    <r>
      <rPr>
        <rFont val="Arial"/>
        <b/>
        <color rgb="FF000000"/>
        <sz val="18.0"/>
      </rPr>
      <t>MNT</t>
    </r>
  </si>
  <si>
    <t>MN12 TS1555 BE1645 MN20</t>
  </si>
  <si>
    <t>MN1730 TT2145 MN</t>
  </si>
  <si>
    <t>MN12 BC15 MN16</t>
  </si>
  <si>
    <t>MN12 MY1430 MN1530</t>
  </si>
  <si>
    <t>LAVAGEM</t>
  </si>
  <si>
    <t>INSPEÇÃO 1A, 2A, S, 100/300/400FH</t>
  </si>
  <si>
    <t xml:space="preserve">MN19 BE2215 </t>
  </si>
  <si>
    <t xml:space="preserve">BE12 BV1705 BE2040 </t>
  </si>
  <si>
    <t>BE12 MN1515</t>
  </si>
  <si>
    <t>MN17 MY1920 PV2155 MN00</t>
  </si>
  <si>
    <t>MN12 BV1510 UA1835 BV2035</t>
  </si>
  <si>
    <r>
      <rPr>
        <rFont val="Arial"/>
        <b/>
        <color rgb="FFFFFFFF"/>
        <sz val="14.0"/>
      </rPr>
      <t xml:space="preserve">BV12 MN1350
</t>
    </r>
    <r>
      <rPr>
        <rFont val="Arial"/>
        <b/>
        <color rgb="FFFFFF00"/>
        <sz val="14.0"/>
      </rPr>
      <t>MN1640 PV2005 MN22</t>
    </r>
  </si>
  <si>
    <t>MN1430 UA1810 MK20 UA2020</t>
  </si>
  <si>
    <r>
      <rPr>
        <rFont val="Arial"/>
        <b/>
        <color rgb="FFFFFFFF"/>
        <sz val="14.0"/>
      </rPr>
      <t xml:space="preserve">UA12 SQ1420 UA1640 </t>
    </r>
    <r>
      <rPr>
        <rFont val="Arial"/>
        <b/>
        <strike/>
        <color rgb="FFFFFFFF"/>
        <sz val="14.0"/>
      </rPr>
      <t>MK</t>
    </r>
    <r>
      <rPr>
        <rFont val="Arial"/>
        <b/>
        <color rgb="FFFFFFFF"/>
        <sz val="14.0"/>
      </rPr>
      <t>1830 UA1850</t>
    </r>
  </si>
  <si>
    <r>
      <rPr>
        <rFont val="Arial"/>
        <b/>
        <color rgb="FFFFFFFF"/>
        <sz val="14.0"/>
      </rPr>
      <t xml:space="preserve">UA12 SQ1730 UA1930 </t>
    </r>
    <r>
      <rPr>
        <rFont val="Arial"/>
        <b/>
        <strike/>
        <color rgb="FFFFFFFF"/>
        <sz val="14.0"/>
      </rPr>
      <t>MK</t>
    </r>
    <r>
      <rPr>
        <rFont val="Arial"/>
        <b/>
        <color rgb="FFFFFFFF"/>
        <sz val="14.0"/>
      </rPr>
      <t xml:space="preserve"> UA </t>
    </r>
  </si>
  <si>
    <t>UA12 SQ1420 UA1640 MK1830 UA19</t>
  </si>
  <si>
    <t>UA13 MK1450 UA1640 MN</t>
  </si>
  <si>
    <t>TROCA DE PNEU</t>
  </si>
  <si>
    <t>MN13 VH1710 MN1950</t>
  </si>
  <si>
    <t>MN13 GO18</t>
  </si>
  <si>
    <t>GO</t>
  </si>
  <si>
    <t>GO AF</t>
  </si>
  <si>
    <r>
      <rPr>
        <rFont val="Arial"/>
        <b/>
        <color rgb="FFFFFFFF"/>
        <sz val="14.0"/>
      </rPr>
      <t>AF12 CO1615</t>
    </r>
    <r>
      <rPr>
        <rFont val="Arial"/>
        <b/>
        <color rgb="FF000000"/>
        <sz val="14.0"/>
      </rPr>
      <t xml:space="preserve"> SSC1805 FL1910</t>
    </r>
  </si>
  <si>
    <r>
      <rPr>
        <rFont val="Arial"/>
        <b/>
        <color rgb="FF000000"/>
        <sz val="14.0"/>
      </rPr>
      <t xml:space="preserve">FL11 CO1325 PK1530 CO1735 PK1940 </t>
    </r>
    <r>
      <rPr>
        <rFont val="Arial"/>
        <b/>
        <color rgb="FF0000FF"/>
        <sz val="14.0"/>
      </rPr>
      <t>CO</t>
    </r>
    <r>
      <rPr>
        <rFont val="Arial"/>
        <b/>
        <color rgb="FF000000"/>
        <sz val="14.0"/>
      </rPr>
      <t xml:space="preserve"> SM2020</t>
    </r>
  </si>
  <si>
    <t>SM11 CO1325 FL1920</t>
  </si>
  <si>
    <r>
      <rPr>
        <rFont val="Arial"/>
        <b/>
        <color rgb="FF000000"/>
        <sz val="14.0"/>
      </rPr>
      <t xml:space="preserve">FL1440 CO19 </t>
    </r>
    <r>
      <rPr>
        <rFont val="Arial"/>
        <b/>
        <strike/>
        <color rgb="FF000000"/>
        <sz val="14.0"/>
      </rPr>
      <t xml:space="preserve">BG20 </t>
    </r>
    <r>
      <rPr>
        <rFont val="Arial"/>
        <b/>
        <color rgb="FF000000"/>
        <sz val="14.0"/>
      </rPr>
      <t>FL2220</t>
    </r>
  </si>
  <si>
    <r>
      <rPr>
        <rFont val="Arial"/>
        <b/>
        <color rgb="FF000000"/>
        <sz val="12.0"/>
      </rPr>
      <t>FL10 BG1310</t>
    </r>
    <r>
      <rPr>
        <rFont val="Arial"/>
        <b/>
        <color rgb="FFFFFF00"/>
        <sz val="12.0"/>
      </rPr>
      <t xml:space="preserve"> 
</t>
    </r>
    <r>
      <rPr>
        <rFont val="Arial"/>
        <b/>
        <strike/>
        <color rgb="FFFFFF00"/>
        <sz val="12.0"/>
      </rPr>
      <t>FL</t>
    </r>
    <r>
      <rPr>
        <rFont val="Arial"/>
        <b/>
        <color rgb="FFFFFF00"/>
        <sz val="12.0"/>
      </rPr>
      <t xml:space="preserve"> BG CO1530 PK1735 </t>
    </r>
    <r>
      <rPr>
        <rFont val="Arial"/>
        <b/>
        <color rgb="FF0000FF"/>
        <sz val="12.0"/>
      </rPr>
      <t>FL2030</t>
    </r>
    <r>
      <rPr>
        <rFont val="Arial"/>
        <b/>
        <color rgb="FFFFFF00"/>
        <sz val="12.0"/>
      </rPr>
      <t xml:space="preserve"> CO2255 PK2330</t>
    </r>
  </si>
  <si>
    <r>
      <rPr>
        <rFont val="Arial"/>
        <b/>
        <color rgb="FFFFFF00"/>
        <sz val="14.0"/>
      </rPr>
      <t xml:space="preserve">PK01 </t>
    </r>
    <r>
      <rPr>
        <rFont val="Arial"/>
        <b/>
        <color rgb="FF0000FF"/>
        <sz val="14.0"/>
      </rPr>
      <t>FL0225</t>
    </r>
    <r>
      <rPr>
        <rFont val="Arial"/>
        <b/>
        <color rgb="FFFFFFFF"/>
        <sz val="14.0"/>
      </rPr>
      <t xml:space="preserve"> 
</t>
    </r>
    <r>
      <rPr>
        <rFont val="Arial"/>
        <b/>
        <color rgb="FF000000"/>
        <sz val="14.0"/>
      </rPr>
      <t xml:space="preserve">FL07 CO0925 PK1130 </t>
    </r>
    <r>
      <rPr>
        <rFont val="Arial"/>
        <b/>
        <color rgb="FF0000FF"/>
        <sz val="14.0"/>
      </rPr>
      <t>PK18 FL2055 GL2250</t>
    </r>
    <r>
      <rPr>
        <rFont val="Arial"/>
        <b/>
        <color rgb="FF000000"/>
        <sz val="14.0"/>
      </rPr>
      <t xml:space="preserve"> </t>
    </r>
    <r>
      <rPr>
        <rFont val="Arial"/>
        <b/>
        <strike/>
        <color rgb="FFFFFFFF"/>
        <sz val="14.0"/>
      </rPr>
      <t>FL2005 CO2230 PK2325</t>
    </r>
  </si>
  <si>
    <r>
      <rPr>
        <rFont val="Arial"/>
        <b/>
        <strike/>
        <color rgb="FFFFFFFF"/>
        <sz val="14.0"/>
      </rPr>
      <t xml:space="preserve">PK0035 CO0240 PK0445 FL0615
</t>
    </r>
    <r>
      <rPr>
        <rFont val="Arial"/>
        <b/>
        <strike val="0"/>
        <color rgb="FF000000"/>
        <sz val="14.0"/>
      </rPr>
      <t>GL20 FL22</t>
    </r>
  </si>
  <si>
    <t>FL1030 CO1525 SM1730 FL1850</t>
  </si>
  <si>
    <t>FL10 YS1305 CO17 FL19</t>
  </si>
  <si>
    <t>FL</t>
  </si>
  <si>
    <t xml:space="preserve">FL11 CO1330 PK1530 FL1630 </t>
  </si>
  <si>
    <t>FL08 CO12 ZL1230 CO16 FL17</t>
  </si>
  <si>
    <t>FL12 CO1425 CG1840 CO2255 FL2350</t>
  </si>
  <si>
    <t>FL12 CO1425 PK1630 CO1835 PK2040 CO2245 PK0050 FL0215</t>
  </si>
  <si>
    <t>FL1330 YS1635 CG20 MN01</t>
  </si>
  <si>
    <t>MN12 CJ1630 AA1830 MN22</t>
  </si>
  <si>
    <t>PESQUISA PANE RAMPA</t>
  </si>
  <si>
    <r>
      <rPr>
        <rFont val="Arial"/>
        <b/>
        <color rgb="FFFFFFFF"/>
        <sz val="14.0"/>
      </rPr>
      <t xml:space="preserve">MN13 MN14
</t>
    </r>
    <r>
      <rPr>
        <rFont val="Arial"/>
        <b/>
        <color rgb="FFFFFF00"/>
        <sz val="14.0"/>
      </rPr>
      <t>MN18 MN19</t>
    </r>
  </si>
  <si>
    <r>
      <rPr>
        <rFont val="Arial"/>
        <b/>
        <color rgb="FFFFFF00"/>
        <sz val="14.0"/>
      </rPr>
      <t>MN1230 MN1330 MN1430</t>
    </r>
    <r>
      <rPr>
        <rFont val="Arial"/>
        <b/>
        <color rgb="FFFFFFFF"/>
        <sz val="14.0"/>
      </rPr>
      <t xml:space="preserve">
MN18 MN19</t>
    </r>
  </si>
  <si>
    <r>
      <rPr>
        <rFont val="Arial"/>
        <b/>
        <color rgb="FFFFFFFF"/>
        <sz val="14.0"/>
      </rPr>
      <t xml:space="preserve">MN12 MN1230
</t>
    </r>
    <r>
      <rPr>
        <rFont val="Arial"/>
        <b/>
        <color rgb="FF0000FF"/>
        <sz val="14.0"/>
      </rPr>
      <t>MN18 PV2130 MN2330</t>
    </r>
  </si>
  <si>
    <t>MN12 PI1430 MN1520</t>
  </si>
  <si>
    <t>MN11 UA1440 YA1650 UA19 MN2110</t>
  </si>
  <si>
    <t>MN12 UA1545 PC18 UA MN2100</t>
  </si>
  <si>
    <t>MN14 MN      MN18 MN</t>
  </si>
  <si>
    <t>MN12 OW1410 MN1620 BE1935</t>
  </si>
  <si>
    <t>BE12 CW1440 BE1720 MN2035</t>
  </si>
  <si>
    <t>TROCA DO MOTOR 1</t>
  </si>
  <si>
    <t>MN12 MN13
(EEXD)</t>
  </si>
  <si>
    <t>MN18 MN19 
(1)</t>
  </si>
  <si>
    <t>MN14 MN15 (PQD F3)</t>
  </si>
  <si>
    <t>MN12 CJ1625 SNFX1830 MN2055</t>
  </si>
  <si>
    <t>MN20 BV2310 MN0050</t>
  </si>
  <si>
    <t>MN2000 MN2020
MN2040 MN2100
MN2120 MN2140</t>
  </si>
  <si>
    <t>MN12 MA1635 TE1950 NT22</t>
  </si>
  <si>
    <t>NT18 TE2135 MA0050 SN04 MN0535</t>
  </si>
  <si>
    <t>MN12 BE1645 NT2040</t>
  </si>
  <si>
    <t>NT1930 BE0055 MN0410</t>
  </si>
  <si>
    <t>MN12 BC1430 MN1530</t>
  </si>
  <si>
    <t>MN12 CJ1625 AA1835 MN2200</t>
  </si>
  <si>
    <t>MN12 BC1430 MN1540</t>
  </si>
  <si>
    <t>MN18 BE2115</t>
  </si>
  <si>
    <r>
      <rPr>
        <rFont val="Arial"/>
        <b/>
        <color rgb="FFFFFFFF"/>
        <sz val="14.0"/>
      </rPr>
      <t xml:space="preserve">BE11 SN1415 MN1545
</t>
    </r>
    <r>
      <rPr>
        <rFont val="Arial"/>
        <b/>
        <color rgb="FFFF9900"/>
        <sz val="14.0"/>
      </rPr>
      <t>MN1715 KO1940 MN2035</t>
    </r>
  </si>
  <si>
    <t>MN13 UA1540 YA1850 TT2010</t>
  </si>
  <si>
    <r>
      <rPr>
        <rFont val="Arial"/>
        <b/>
        <color rgb="FFFFFFFF"/>
        <sz val="14.0"/>
      </rPr>
      <t xml:space="preserve">TT13 MN1545 
</t>
    </r>
    <r>
      <rPr>
        <rFont val="Arial"/>
        <b/>
        <color rgb="FFFF9900"/>
        <sz val="14.0"/>
      </rPr>
      <t>MN1715 OW1925 MN20</t>
    </r>
  </si>
  <si>
    <t>PESQUISA PANE ITT M1</t>
  </si>
  <si>
    <t>REALIZAR INSPEÇÕES 1A, 3A, S, 100/300/400FH</t>
  </si>
  <si>
    <t xml:space="preserve">BALANCEAMENTO HELICE E CURA SELANTE </t>
  </si>
  <si>
    <t>MN1200 MY1420 TT1815 EI2025 TT2105</t>
  </si>
  <si>
    <r>
      <rPr>
        <rFont val="Arial"/>
        <b/>
        <color rgb="FFFFFFFF"/>
        <sz val="14.0"/>
      </rPr>
      <t xml:space="preserve">TT13 EI1510 MN1805 </t>
    </r>
    <r>
      <rPr>
        <rFont val="Arial"/>
        <b/>
        <color theme="1"/>
        <sz val="14.0"/>
      </rPr>
      <t>MN1935 VH2345 MN0225</t>
    </r>
  </si>
  <si>
    <t>MN12 SN15 TS1920 MN2120</t>
  </si>
  <si>
    <t>NT12 CC19 MN2115</t>
  </si>
  <si>
    <t>MN12 UA1540 MK1730 UA1750</t>
  </si>
  <si>
    <t>UA12 BV1355</t>
  </si>
  <si>
    <t>BV14 MN1540</t>
  </si>
  <si>
    <t>MN12 TT1615 TF1915 MN2045</t>
  </si>
  <si>
    <t>MN12 UA1540 BC1820 OW2015 MN2055</t>
  </si>
  <si>
    <t>MN11 UA17 MK1850 UA2040 MN2250</t>
  </si>
  <si>
    <t>MN11 BC1330 UA1610 BC1850 OW2045 MN2125</t>
  </si>
  <si>
    <t xml:space="preserve">
MN1615 OW1825 MN19
MN2035 BE2350</t>
  </si>
  <si>
    <t>BE14 OI1715 MQ1820</t>
  </si>
  <si>
    <t>MQ12 TS15 MQ18 TS21 MQ2230</t>
  </si>
  <si>
    <t>MQ12 BE1420</t>
  </si>
  <si>
    <t>BE12 SN1515 BV19</t>
  </si>
  <si>
    <t>BV12Z MN1340</t>
  </si>
  <si>
    <t>MN18 MN19              (PQD F3)</t>
  </si>
  <si>
    <t>MN22 PV MN</t>
  </si>
  <si>
    <t>MN19 TF2150 MN2310</t>
  </si>
  <si>
    <t>MN12 TF1450 MN1740 TF2030 MN2150</t>
  </si>
  <si>
    <t>MN12 TF15 MN1620</t>
  </si>
  <si>
    <t>MN12 RB1625 MN1920</t>
  </si>
  <si>
    <t>MN12 BC15 MN1630</t>
  </si>
  <si>
    <t>MN12 BE1645 SN20 MN2130</t>
  </si>
  <si>
    <t>MN19 KO2125 MN2225</t>
  </si>
  <si>
    <t>MN12 UA1710 YA1920 TT2210 MN0055</t>
  </si>
  <si>
    <t>MN16 MN19 
PQD</t>
  </si>
  <si>
    <t>MN12 OW14 MN1620 SN1920 BE2105</t>
  </si>
  <si>
    <t>MN12 MY1420 MN1640 MY1900 MN</t>
  </si>
  <si>
    <t>MN12 CZ1715 TK1920 CZ20</t>
  </si>
  <si>
    <t>CZ13 TK1505 CZ1710 TK1915 CZ1955</t>
  </si>
  <si>
    <r>
      <rPr>
        <rFont val="Arial"/>
        <b/>
        <color theme="1"/>
        <sz val="14.0"/>
      </rPr>
      <t xml:space="preserve">CZ13 TK1505 </t>
    </r>
    <r>
      <rPr>
        <rFont val="Arial"/>
        <b/>
        <color rgb="FFFF9900"/>
        <sz val="14.0"/>
      </rPr>
      <t>CZ19 MN2245</t>
    </r>
  </si>
  <si>
    <t>MN12 TT1615 EI</t>
  </si>
  <si>
    <t>EI12 CA1430 MN1630</t>
  </si>
  <si>
    <t>CZ12 TK14 PV1730 GM1940 PV2020</t>
  </si>
  <si>
    <t>PV12 MN14</t>
  </si>
  <si>
    <t>MN12 LB1515 PV1715 LB1915 PV1945</t>
  </si>
  <si>
    <t>PV20 CZ00 MN0345</t>
  </si>
  <si>
    <t>MN12 CA1530 EI18 TT2010 MN2255</t>
  </si>
  <si>
    <t>MN12 PV1525 LB1735 LR1935 MN2045</t>
  </si>
  <si>
    <t>MN12 TK1525 CZ19 MN2250</t>
  </si>
  <si>
    <t>REUNIÃO DE QT</t>
  </si>
  <si>
    <t>MN12 CG AF</t>
  </si>
  <si>
    <t>AF0950 CT13 PK1620 AF1940</t>
  </si>
  <si>
    <t xml:space="preserve">AF12            GL1335  GR1555 BR1805 </t>
  </si>
  <si>
    <t>BR12                AT1610 MN1825</t>
  </si>
  <si>
    <t>CUMPRIR  IT PAMAGL</t>
  </si>
  <si>
    <t xml:space="preserve">MN20 GO0150 </t>
  </si>
  <si>
    <t xml:space="preserve">LC0430 MN0925 </t>
  </si>
  <si>
    <t>MN12 BR1820 ES2220 GL2240</t>
  </si>
  <si>
    <t>GL12 BR1550 CC20 AT2020 MN2350</t>
  </si>
  <si>
    <t>INSPEÇÃO A, 2A, 100/300/400FH, S</t>
  </si>
  <si>
    <t>MN13 BR1920 GO</t>
  </si>
  <si>
    <t>GO AN MN</t>
  </si>
  <si>
    <t>MN12 UA1540 YA1750 TT1910</t>
  </si>
  <si>
    <r>
      <rPr>
        <rFont val="Arial"/>
        <b/>
        <color rgb="FFFFFFFF"/>
        <sz val="14.0"/>
      </rPr>
      <t>TT13 MN1715 OW1925</t>
    </r>
    <r>
      <rPr>
        <rFont val="Arial"/>
        <b/>
        <color theme="1"/>
        <sz val="14.0"/>
      </rPr>
      <t xml:space="preserve"> </t>
    </r>
    <r>
      <rPr>
        <rFont val="Arial"/>
        <b/>
        <color rgb="FFFF9900"/>
        <sz val="14.0"/>
      </rPr>
      <t>MN2135 BE0050</t>
    </r>
  </si>
  <si>
    <t>BE14 SNCW1640 BE1920 MN2235</t>
  </si>
  <si>
    <r>
      <t xml:space="preserve">MN13 </t>
    </r>
    <r>
      <rPr>
        <rFont val="Arial"/>
        <b/>
        <strike/>
        <color rgb="FFFFFFFF"/>
        <sz val="14.0"/>
      </rPr>
      <t>CC1645</t>
    </r>
    <r>
      <rPr>
        <rFont val="Arial"/>
        <b/>
        <color rgb="FFFFFFFF"/>
        <sz val="14.0"/>
      </rPr>
      <t xml:space="preserve"> BR2030 AF2245</t>
    </r>
  </si>
  <si>
    <t xml:space="preserve">AF11 BR1450 MN1940 </t>
  </si>
  <si>
    <t>MNT DE HID/AVI/CEL/MOT</t>
  </si>
  <si>
    <t xml:space="preserve">MN1200 IC1530 MN1600
</t>
  </si>
  <si>
    <t>MN18 MN19
MN19 MN20
(PQD F3
ZL SOPHIA)</t>
  </si>
  <si>
    <t>MN12 UA1540 TT1835 EI2045</t>
  </si>
  <si>
    <t>EI13 TT1515 MN1800</t>
  </si>
  <si>
    <t>MNT ESTRUTURA</t>
  </si>
  <si>
    <t>OFRAG 234561</t>
  </si>
  <si>
    <t>OFRAG 240047</t>
  </si>
  <si>
    <t>OMOV240011</t>
  </si>
  <si>
    <t>OFRAG 240116</t>
  </si>
  <si>
    <t>OFRAG 240138</t>
  </si>
  <si>
    <t>OFRAG 240141</t>
  </si>
  <si>
    <t>OFRAG 240151</t>
  </si>
  <si>
    <t>OFRAG 240142</t>
  </si>
  <si>
    <t>OFRAG 240160</t>
  </si>
  <si>
    <r>
      <rPr>
        <rFont val="Arial"/>
        <b/>
        <color rgb="FF000000"/>
        <sz val="14.0"/>
      </rPr>
      <t>OFRAG 240175/</t>
    </r>
    <r>
      <rPr>
        <rFont val="Arial"/>
        <b/>
        <color theme="1"/>
        <sz val="14.0"/>
      </rPr>
      <t xml:space="preserve"> OFRAG 240181</t>
    </r>
  </si>
  <si>
    <r>
      <rPr>
        <rFont val="Arial"/>
        <b/>
        <color theme="1"/>
        <sz val="14.0"/>
      </rPr>
      <t xml:space="preserve">OFRAG 240181 </t>
    </r>
    <r>
      <rPr>
        <rFont val="Arial"/>
        <b/>
        <color rgb="FF6AA84F"/>
        <sz val="14.0"/>
      </rPr>
      <t>OFRAG 240193</t>
    </r>
    <r>
      <rPr>
        <rFont val="Arial"/>
        <b/>
        <color theme="1"/>
        <sz val="14.0"/>
      </rPr>
      <t xml:space="preserve"> </t>
    </r>
    <r>
      <rPr>
        <rFont val="Arial"/>
        <b/>
        <color rgb="FF000000"/>
        <sz val="14.0"/>
      </rPr>
      <t>OFRAG 240182</t>
    </r>
  </si>
  <si>
    <r>
      <rPr>
        <rFont val="Arial"/>
        <b/>
        <color theme="1"/>
        <sz val="14.0"/>
      </rPr>
      <t xml:space="preserve">OFRAG 240182 </t>
    </r>
    <r>
      <rPr>
        <rFont val="Arial"/>
        <b/>
        <color rgb="FFFFFFFF"/>
        <sz val="14.0"/>
      </rPr>
      <t>OFRAG 240200</t>
    </r>
  </si>
  <si>
    <t>OFRAG 240214</t>
  </si>
  <si>
    <t>OFRAG 240230/ 240250</t>
  </si>
  <si>
    <t>OFRAG 240295</t>
  </si>
  <si>
    <t>OFRAG 240324</t>
  </si>
  <si>
    <t>OFRAG 240369</t>
  </si>
  <si>
    <r>
      <rPr>
        <rFont val="Arial"/>
        <b/>
        <color theme="1"/>
        <sz val="14.0"/>
      </rPr>
      <t xml:space="preserve">OFRAG 240369 / </t>
    </r>
    <r>
      <rPr>
        <rFont val="Arial"/>
        <b/>
        <strike/>
        <color theme="1"/>
        <sz val="14.0"/>
      </rPr>
      <t>OFRAG 240402</t>
    </r>
  </si>
  <si>
    <t>OFRAG 240410</t>
  </si>
  <si>
    <t>OFRAG 240415</t>
  </si>
  <si>
    <t>OFRAG 240438</t>
  </si>
  <si>
    <t>OFRAG 240455</t>
  </si>
  <si>
    <t>OFRAG 240473</t>
  </si>
  <si>
    <t>OFRAG 240490</t>
  </si>
  <si>
    <t>OFRAG 240511</t>
  </si>
  <si>
    <t>OFRAG 240526</t>
  </si>
  <si>
    <t>OFRAG 240544</t>
  </si>
  <si>
    <t>OFRAG XXX</t>
  </si>
  <si>
    <t>OFRAG 240579</t>
  </si>
  <si>
    <r>
      <rPr>
        <rFont val="Arial"/>
        <b/>
        <color theme="1"/>
        <sz val="14.0"/>
      </rPr>
      <t xml:space="preserve">OFRAG 240593 / </t>
    </r>
    <r>
      <rPr>
        <rFont val="Arial"/>
        <b/>
        <color rgb="FFFF9900"/>
        <sz val="14.0"/>
      </rPr>
      <t>OFRAG 240549/</t>
    </r>
    <r>
      <rPr>
        <rFont val="Arial"/>
        <b/>
        <color rgb="FFFFFFFF"/>
        <sz val="14.0"/>
      </rPr>
      <t xml:space="preserve"> </t>
    </r>
    <r>
      <rPr>
        <rFont val="Arial"/>
        <b/>
        <color theme="1"/>
        <sz val="14.0"/>
      </rPr>
      <t>FIEX 015</t>
    </r>
  </si>
  <si>
    <t>FIEX 015</t>
  </si>
  <si>
    <t>OMOV 240052/ OFRAG 240739</t>
  </si>
  <si>
    <t>OFRAG</t>
  </si>
  <si>
    <t>OFRAG 240745</t>
  </si>
  <si>
    <t>OFRAG 240749</t>
  </si>
  <si>
    <r>
      <rPr>
        <rFont val="Arial"/>
        <b/>
        <color theme="1"/>
        <sz val="14.0"/>
      </rPr>
      <t xml:space="preserve">OFRAG 240757/ </t>
    </r>
    <r>
      <rPr>
        <rFont val="Arial"/>
        <b/>
        <strike/>
        <color theme="1"/>
        <sz val="14.0"/>
      </rPr>
      <t>OMOV 24005</t>
    </r>
    <r>
      <rPr>
        <rFont val="Arial"/>
        <b/>
        <color theme="1"/>
        <sz val="14.0"/>
      </rPr>
      <t>3</t>
    </r>
  </si>
  <si>
    <t>OFRAG 240819</t>
  </si>
  <si>
    <t>OFRAG 240833</t>
  </si>
  <si>
    <t>OFRAG 240845</t>
  </si>
  <si>
    <t>OFRAG 240848</t>
  </si>
  <si>
    <t>OFRAG 240861</t>
  </si>
  <si>
    <t>OFRAG 240871</t>
  </si>
  <si>
    <t>SMAT</t>
  </si>
  <si>
    <t>OFRAG 240910/ OMOV 240068</t>
  </si>
  <si>
    <t>OFRAG 240652</t>
  </si>
  <si>
    <t>OFRAG 240956</t>
  </si>
  <si>
    <t>OFRAG 240946</t>
  </si>
  <si>
    <t>OFRAG 241091</t>
  </si>
  <si>
    <t>OFRAG 241120</t>
  </si>
  <si>
    <r>
      <rPr>
        <rFont val="Arial"/>
        <b/>
        <color rgb="FFFFFFFF"/>
        <sz val="14.0"/>
      </rPr>
      <t xml:space="preserve">OFRAG 241135/ </t>
    </r>
    <r>
      <rPr>
        <rFont val="Arial"/>
        <b/>
        <color rgb="FFFFFF00"/>
        <sz val="14.0"/>
      </rPr>
      <t>241156</t>
    </r>
  </si>
  <si>
    <t>OFRAG 241184</t>
  </si>
  <si>
    <t>OFRAG 241270</t>
  </si>
  <si>
    <t>FIEX 32</t>
  </si>
  <si>
    <t>FIEX 42</t>
  </si>
  <si>
    <r>
      <rPr>
        <rFont val="Arial"/>
        <b/>
        <color rgb="FFFFFFFF"/>
        <sz val="14.0"/>
      </rPr>
      <t>OMOV 240093</t>
    </r>
    <r>
      <rPr>
        <rFont val="Arial"/>
        <b/>
        <color rgb="FF000000"/>
        <sz val="14.0"/>
      </rPr>
      <t xml:space="preserve"> / OFRAG 241453 </t>
    </r>
  </si>
  <si>
    <t>OFRAG 241478</t>
  </si>
  <si>
    <t>OFRAG 241528</t>
  </si>
  <si>
    <t>OFRAG 241525</t>
  </si>
  <si>
    <r>
      <rPr>
        <rFont val="Arial"/>
        <b/>
        <color rgb="FF000000"/>
        <sz val="14.0"/>
      </rPr>
      <t xml:space="preserve">OFRAG 241531 / </t>
    </r>
    <r>
      <rPr>
        <rFont val="Arial"/>
        <b/>
        <color rgb="FFFFFFFF"/>
        <sz val="14.0"/>
      </rPr>
      <t>OFRAG 241554</t>
    </r>
  </si>
  <si>
    <r>
      <rPr>
        <rFont val="Arial"/>
        <b/>
        <color rgb="FFFFFFFF"/>
        <sz val="14.0"/>
      </rPr>
      <t xml:space="preserve">OFRAG 241554 / </t>
    </r>
    <r>
      <rPr>
        <rFont val="Arial"/>
        <b/>
        <color rgb="FF000000"/>
        <sz val="14.0"/>
      </rPr>
      <t>OFRAG 241598</t>
    </r>
  </si>
  <si>
    <t>OFRAG 241614</t>
  </si>
  <si>
    <t>OFRAG 241642</t>
  </si>
  <si>
    <t>NIL</t>
  </si>
  <si>
    <t>OFRAG 241670</t>
  </si>
  <si>
    <t>OFRAG 241694</t>
  </si>
  <si>
    <t>OFRAG 241749</t>
  </si>
  <si>
    <t>OFRAG 241769</t>
  </si>
  <si>
    <t>OMOV 240115</t>
  </si>
  <si>
    <t>OFRAG 241841</t>
  </si>
  <si>
    <r>
      <rPr>
        <rFont val="Arial"/>
        <b/>
        <color rgb="FFFFFFFF"/>
        <sz val="14.0"/>
      </rPr>
      <t xml:space="preserve">SESQAE
</t>
    </r>
    <r>
      <rPr>
        <rFont val="Arial"/>
        <b/>
        <color rgb="FF0000FF"/>
        <sz val="14.0"/>
      </rPr>
      <t>OFRAG 242010</t>
    </r>
  </si>
  <si>
    <t>OFRAG 242045</t>
  </si>
  <si>
    <t>OFRAG 242083</t>
  </si>
  <si>
    <t>OFRAG 242075</t>
  </si>
  <si>
    <t>OFRAG 242230</t>
  </si>
  <si>
    <t>OFRAG 242270</t>
  </si>
  <si>
    <r>
      <rPr>
        <rFont val="Arial"/>
        <b/>
        <color rgb="FFFFFFFF"/>
        <sz val="14.0"/>
      </rPr>
      <t>OFRAG 242306 (</t>
    </r>
    <r>
      <rPr>
        <rFont val="Arial"/>
        <b/>
        <color rgb="FFFFFF00"/>
        <sz val="14.0"/>
      </rPr>
      <t>CATRIMANI II</t>
    </r>
    <r>
      <rPr>
        <rFont val="Arial"/>
        <b/>
        <color rgb="FFFFFFFF"/>
        <sz val="14.0"/>
      </rPr>
      <t>)</t>
    </r>
  </si>
  <si>
    <t>OFRAG 242318</t>
  </si>
  <si>
    <t>OFRAG 242357</t>
  </si>
  <si>
    <t>OFRAG 242356</t>
  </si>
  <si>
    <t>OFRAG 242382</t>
  </si>
  <si>
    <t>OFRAG 242397</t>
  </si>
  <si>
    <t>OFRAG 242517</t>
  </si>
  <si>
    <t>OFRAG 242576</t>
  </si>
  <si>
    <t>OFRAG 242612</t>
  </si>
  <si>
    <t>OFRAG 242643</t>
  </si>
  <si>
    <t>OFRAG 242668</t>
  </si>
  <si>
    <t>OFRAG 242688</t>
  </si>
  <si>
    <t>OFRAG 242715</t>
  </si>
  <si>
    <t>OFRAG 242744</t>
  </si>
  <si>
    <t>OFRAG 242755</t>
  </si>
  <si>
    <t>OFRAG 242805</t>
  </si>
  <si>
    <t>OFRAG 242905</t>
  </si>
  <si>
    <t>OFRAG 242957 (TUCUMÃ)</t>
  </si>
  <si>
    <t>OFRAG 242961 (PR)</t>
  </si>
  <si>
    <t>OFRAG 243019</t>
  </si>
  <si>
    <t>OFRAG 243036</t>
  </si>
  <si>
    <t>OFRAG 243038</t>
  </si>
  <si>
    <t>OFRAG 243107</t>
  </si>
  <si>
    <t xml:space="preserve"> OFRAG 243118</t>
  </si>
  <si>
    <t>OFRAG 243118</t>
  </si>
  <si>
    <t>OFRAG 243209</t>
  </si>
  <si>
    <t>OFRAG 243250</t>
  </si>
  <si>
    <t>OFRAG 243224</t>
  </si>
  <si>
    <t>FIEX 106</t>
  </si>
  <si>
    <t>OFRAG 243399</t>
  </si>
  <si>
    <t>OFRAG 243500 (TUCUMÃ)</t>
  </si>
  <si>
    <t>OFRAG 243570</t>
  </si>
  <si>
    <t>OFRAG 243548</t>
  </si>
  <si>
    <t>OFRAG 243582</t>
  </si>
  <si>
    <t>FIEX 116 (PMC-EB)</t>
  </si>
  <si>
    <t>OFRAG 243789</t>
  </si>
  <si>
    <t>FIEX 121 (PMC-EB)</t>
  </si>
  <si>
    <t>OFRAG 243942</t>
  </si>
  <si>
    <t>OM 003</t>
  </si>
  <si>
    <t>OM 004</t>
  </si>
  <si>
    <t>OM 007</t>
  </si>
  <si>
    <t>OM 008</t>
  </si>
  <si>
    <t>OM 009</t>
  </si>
  <si>
    <t>OM 011</t>
  </si>
  <si>
    <t>OM 023</t>
  </si>
  <si>
    <t>OM 025</t>
  </si>
  <si>
    <t>OM 027</t>
  </si>
  <si>
    <t>OM 027 / OM 029</t>
  </si>
  <si>
    <t>OM 036</t>
  </si>
  <si>
    <t>OM 035</t>
  </si>
  <si>
    <r>
      <rPr>
        <rFont val="Arial"/>
        <b/>
        <color theme="1"/>
        <sz val="14.0"/>
      </rPr>
      <t xml:space="preserve">OM 035/ </t>
    </r>
    <r>
      <rPr>
        <rFont val="Arial"/>
        <b/>
        <color rgb="FF980000"/>
        <sz val="14.0"/>
      </rPr>
      <t>OM 049</t>
    </r>
  </si>
  <si>
    <r>
      <rPr>
        <rFont val="Arial"/>
        <b/>
        <color rgb="FF980000"/>
        <sz val="14.0"/>
      </rPr>
      <t>OM 049/</t>
    </r>
    <r>
      <rPr>
        <rFont val="Arial"/>
        <b/>
        <color rgb="FFFF9900"/>
        <sz val="14.0"/>
      </rPr>
      <t xml:space="preserve"> </t>
    </r>
    <r>
      <rPr>
        <rFont val="Arial"/>
        <b/>
        <color rgb="FF000000"/>
        <sz val="14.0"/>
      </rPr>
      <t>OM 048</t>
    </r>
  </si>
  <si>
    <t>OM 048</t>
  </si>
  <si>
    <t xml:space="preserve"> OM 053</t>
  </si>
  <si>
    <r>
      <rPr>
        <rFont val="Arial"/>
        <b/>
        <color rgb="FF00FFFF"/>
        <sz val="14.0"/>
      </rPr>
      <t xml:space="preserve">OM 053/ </t>
    </r>
    <r>
      <rPr>
        <rFont val="Arial"/>
        <b/>
        <color rgb="FFFFFFFF"/>
        <sz val="14.0"/>
      </rPr>
      <t xml:space="preserve">OM 059/ </t>
    </r>
    <r>
      <rPr>
        <rFont val="Arial"/>
        <b/>
        <color rgb="FFFFFF00"/>
        <sz val="14.0"/>
      </rPr>
      <t>OM 060</t>
    </r>
  </si>
  <si>
    <t>OM 061</t>
  </si>
  <si>
    <t>OM 066</t>
  </si>
  <si>
    <t>OM 068</t>
  </si>
  <si>
    <t>OM 071</t>
  </si>
  <si>
    <t>OM 072</t>
  </si>
  <si>
    <t>OM 073</t>
  </si>
  <si>
    <t>OM 075</t>
  </si>
  <si>
    <t>OM 084</t>
  </si>
  <si>
    <t>OM 088</t>
  </si>
  <si>
    <r>
      <rPr>
        <rFont val="Arial"/>
        <b/>
        <color rgb="FFFFFFFF"/>
        <sz val="14.0"/>
      </rPr>
      <t>OM 087</t>
    </r>
    <r>
      <rPr>
        <rFont val="Arial"/>
        <b/>
        <color rgb="FFFFFF00"/>
        <sz val="14.0"/>
      </rPr>
      <t>/ 089</t>
    </r>
  </si>
  <si>
    <t>OM 099</t>
  </si>
  <si>
    <t>OM 102</t>
  </si>
  <si>
    <t>OM 105</t>
  </si>
  <si>
    <t>OM 111 (TAQUARI)</t>
  </si>
  <si>
    <t>OM 123 (TAQUARI)</t>
  </si>
  <si>
    <t>OM 134</t>
  </si>
  <si>
    <t>OM 141</t>
  </si>
  <si>
    <r>
      <rPr>
        <rFont val="Arial"/>
        <b/>
        <color rgb="FFFFFFFF"/>
        <sz val="14.0"/>
      </rPr>
      <t xml:space="preserve">OM 146 / </t>
    </r>
    <r>
      <rPr>
        <rFont val="Arial"/>
        <b/>
        <color rgb="FFFFFF00"/>
        <sz val="14.0"/>
      </rPr>
      <t>OM 143 (3)</t>
    </r>
  </si>
  <si>
    <r>
      <rPr>
        <rFont val="Arial"/>
        <b/>
        <color rgb="FFFFFF00"/>
        <sz val="14.0"/>
      </rPr>
      <t>OM 148</t>
    </r>
    <r>
      <rPr>
        <rFont val="Arial"/>
        <b/>
        <color rgb="FFFFFFFF"/>
        <sz val="14.0"/>
      </rPr>
      <t xml:space="preserve"> / OM 149 (3)</t>
    </r>
  </si>
  <si>
    <r>
      <rPr>
        <rFont val="Arial"/>
        <b/>
        <color rgb="FFFFFFFF"/>
        <sz val="14.0"/>
      </rPr>
      <t xml:space="preserve">OM 154 (3)/ </t>
    </r>
    <r>
      <rPr>
        <rFont val="Arial"/>
        <b/>
        <color rgb="FF0000FF"/>
        <sz val="14.0"/>
      </rPr>
      <t>OM 155</t>
    </r>
  </si>
  <si>
    <t>OM 157</t>
  </si>
  <si>
    <t>OM 161</t>
  </si>
  <si>
    <t>OM 165</t>
  </si>
  <si>
    <t>OM 168 / OM 171</t>
  </si>
  <si>
    <t>OM 173 / OM 174</t>
  </si>
  <si>
    <t>OM 182</t>
  </si>
  <si>
    <t>OM 184</t>
  </si>
  <si>
    <t>OM 186</t>
  </si>
  <si>
    <t>OM 187</t>
  </si>
  <si>
    <t>OM 190</t>
  </si>
  <si>
    <t>OM 193</t>
  </si>
  <si>
    <t>OM 194</t>
  </si>
  <si>
    <t>OM 196</t>
  </si>
  <si>
    <t>OM 199</t>
  </si>
  <si>
    <t>OM 201</t>
  </si>
  <si>
    <t>OM 202</t>
  </si>
  <si>
    <r>
      <rPr>
        <rFont val="Arial"/>
        <b/>
        <color rgb="FFFFFFFF"/>
        <sz val="14.0"/>
      </rPr>
      <t xml:space="preserve">OM 203/ </t>
    </r>
    <r>
      <rPr>
        <rFont val="Arial"/>
        <b/>
        <color rgb="FFFF9900"/>
        <sz val="14.0"/>
      </rPr>
      <t>OM 206</t>
    </r>
  </si>
  <si>
    <r>
      <rPr>
        <rFont val="Arial"/>
        <b/>
        <color rgb="FFFFFFFF"/>
        <sz val="14.0"/>
      </rPr>
      <t xml:space="preserve">OM 207/ </t>
    </r>
    <r>
      <rPr>
        <rFont val="Arial"/>
        <b/>
        <color rgb="FFFF9900"/>
        <sz val="14.0"/>
      </rPr>
      <t>OM 208</t>
    </r>
  </si>
  <si>
    <r>
      <rPr>
        <rFont val="Arial"/>
        <b/>
        <color rgb="FFFFFFFF"/>
        <sz val="14.0"/>
      </rPr>
      <t>OM 214 /</t>
    </r>
    <r>
      <rPr>
        <rFont val="Arial"/>
        <b/>
        <color theme="1"/>
        <sz val="14.0"/>
      </rPr>
      <t xml:space="preserve"> OM 216</t>
    </r>
  </si>
  <si>
    <t>OM 218</t>
  </si>
  <si>
    <t>OM 219</t>
  </si>
  <si>
    <t>OM 223</t>
  </si>
  <si>
    <t>OM 226</t>
  </si>
  <si>
    <t>OM 227</t>
  </si>
  <si>
    <t>OM 221</t>
  </si>
  <si>
    <t>OM 231</t>
  </si>
  <si>
    <t>OM 232</t>
  </si>
  <si>
    <t>OM 240</t>
  </si>
  <si>
    <t>OM 244</t>
  </si>
  <si>
    <t>OM 246</t>
  </si>
  <si>
    <t>OM 247</t>
  </si>
  <si>
    <t>OM 248</t>
  </si>
  <si>
    <t>OM 249</t>
  </si>
  <si>
    <t>OM 252</t>
  </si>
  <si>
    <t>OM 253</t>
  </si>
  <si>
    <t>OM 255</t>
  </si>
  <si>
    <t>OM 256</t>
  </si>
  <si>
    <t>OM 260</t>
  </si>
  <si>
    <t>OM 259</t>
  </si>
  <si>
    <t>OM 264</t>
  </si>
  <si>
    <t>OM 265</t>
  </si>
  <si>
    <t>OM 267</t>
  </si>
  <si>
    <t>OM 270</t>
  </si>
  <si>
    <t>OM 273</t>
  </si>
  <si>
    <t>OM 278</t>
  </si>
  <si>
    <t>OM 283</t>
  </si>
  <si>
    <t>OM 286</t>
  </si>
  <si>
    <t>OM 284</t>
  </si>
  <si>
    <t>OM 297</t>
  </si>
  <si>
    <t>OM 291</t>
  </si>
  <si>
    <t>OM 305 (TOTEQ)</t>
  </si>
  <si>
    <t>OM 304 (TUCUMÃ)</t>
  </si>
  <si>
    <t>OM 306</t>
  </si>
  <si>
    <t>OM 320</t>
  </si>
  <si>
    <r>
      <rPr>
        <rFont val="Arial"/>
        <b/>
        <color rgb="FFFFFFFF"/>
        <sz val="14.0"/>
      </rPr>
      <t>OM 325 /</t>
    </r>
    <r>
      <rPr>
        <rFont val="Arial"/>
        <b/>
        <color theme="1"/>
        <sz val="14.0"/>
      </rPr>
      <t xml:space="preserve"> </t>
    </r>
    <r>
      <rPr>
        <rFont val="Arial"/>
        <b/>
        <color rgb="FFFF9900"/>
        <sz val="14.0"/>
      </rPr>
      <t>OM 327</t>
    </r>
  </si>
  <si>
    <t>OM 329</t>
  </si>
  <si>
    <t>OM 338</t>
  </si>
  <si>
    <t>OM 339</t>
  </si>
  <si>
    <t>OM 340</t>
  </si>
  <si>
    <t>ABQ CAV LUI MTO</t>
  </si>
  <si>
    <t>GCO DAT ALX REG MAI</t>
  </si>
  <si>
    <t>MDI MCD LUI ADO NIL</t>
  </si>
  <si>
    <t xml:space="preserve">VLR JNU RDZ BGN VAN </t>
  </si>
  <si>
    <t>PBO VLR DAT PTO MAI NIL</t>
  </si>
  <si>
    <t>ADR CAV MDI BYR JNU DAT RDZ LMA BGN LUS MMA NIL</t>
  </si>
  <si>
    <t>ADR CAV MDI BYR JNU DAT RDZ LMA MOA BGN LUS MMA</t>
  </si>
  <si>
    <t>MDI MEO DCP LUS MRT</t>
  </si>
  <si>
    <t>JAI BYR TAV DCP REG ARA</t>
  </si>
  <si>
    <t>SEA AAJ DCP REG NIL</t>
  </si>
  <si>
    <t>SEA AAJ DCP REG NIL / PBO MQT DCP REG NIL</t>
  </si>
  <si>
    <t>JNU DAT RUD VAN ADO</t>
  </si>
  <si>
    <t>MAT SAL MOR VLR TRI RDZ LUI MOA LCO MTC FDZ</t>
  </si>
  <si>
    <t>LSA SAL MOR SEA TRI RDZ LUI MOA LCO MTC FDZ</t>
  </si>
  <si>
    <t>AAJ TAV RUD RMS RBS MIC</t>
  </si>
  <si>
    <t>TYS MDI BYR CNO RDZ LMA VAN ADO MRT ARA MMA</t>
  </si>
  <si>
    <t>PBO PAI CAV TYS TRI NGA RDZ LUI MOA REG ROM NIL</t>
  </si>
  <si>
    <r>
      <t xml:space="preserve">MAT TRA TGO ROB LCO/ </t>
    </r>
    <r>
      <rPr>
        <rFont val="Arial"/>
        <b/>
        <color rgb="FFFFFF00"/>
        <sz val="13.0"/>
      </rPr>
      <t>SAL TRA TGO DCP LCO</t>
    </r>
  </si>
  <si>
    <t xml:space="preserve"> MAT GBR TYS MQT ARY OLI LUI PTO LCO  MAI MMA ROM </t>
  </si>
  <si>
    <t>MAT JOM OLI RDZ LCO MAI</t>
  </si>
  <si>
    <t>ADR ABO MCI PTO  RIC ROM</t>
  </si>
  <si>
    <t>CAV TGO LUI VLZ MTO MIC</t>
  </si>
  <si>
    <t>JAI JOM RDZ MCI LUS ROM</t>
  </si>
  <si>
    <t>ARY BYR LMA VLZ MTC MAI</t>
  </si>
  <si>
    <t>ABQ TAV DCP BGN NIL</t>
  </si>
  <si>
    <t>ABQ TGO LUI LEM BGN VAN RIC</t>
  </si>
  <si>
    <t>MDI VLR TGO PTO VLZ BGN RBS</t>
  </si>
  <si>
    <r>
      <rPr>
        <rFont val="Arial"/>
        <b/>
        <color rgb="FFFFFFFF"/>
        <sz val="14.0"/>
      </rPr>
      <t>MAT OLI LUI VLZ LCO ROM/</t>
    </r>
    <r>
      <rPr>
        <rFont val="Arial"/>
        <b/>
        <color rgb="FFFFFF00"/>
        <sz val="14.0"/>
      </rPr>
      <t xml:space="preserve"> LSA TYS RDZ MTC MTO</t>
    </r>
  </si>
  <si>
    <t>MAT TYS MDI CNO LUI PTO VLZ RBS RIC ROM</t>
  </si>
  <si>
    <t xml:space="preserve"> MQT TGO DGO LCO ROM</t>
  </si>
  <si>
    <r>
      <rPr>
        <rFont val="Arial"/>
        <b/>
        <color rgb="FF00FFFF"/>
        <sz val="14.0"/>
      </rPr>
      <t>PBO TYS</t>
    </r>
    <r>
      <rPr>
        <rFont val="Arial"/>
        <b/>
        <color rgb="FFFFFFFF"/>
        <sz val="14.0"/>
      </rPr>
      <t xml:space="preserve"> </t>
    </r>
    <r>
      <rPr>
        <rFont val="Arial"/>
        <b/>
        <color rgb="FFFFFF00"/>
        <sz val="14.0"/>
      </rPr>
      <t>TRI</t>
    </r>
    <r>
      <rPr>
        <rFont val="Arial"/>
        <b/>
        <color rgb="FFFFFFFF"/>
        <sz val="14.0"/>
      </rPr>
      <t xml:space="preserve"> TGO </t>
    </r>
    <r>
      <rPr>
        <rFont val="Arial"/>
        <b/>
        <color rgb="FFFFFF00"/>
        <sz val="14.0"/>
      </rPr>
      <t>OLI RUD RDZ*</t>
    </r>
    <r>
      <rPr>
        <rFont val="Arial"/>
        <b/>
        <color rgb="FFFFFFFF"/>
        <sz val="14.0"/>
      </rPr>
      <t xml:space="preserve"> </t>
    </r>
    <r>
      <rPr>
        <rFont val="Arial"/>
        <b/>
        <color rgb="FF00FFFF"/>
        <sz val="14.0"/>
      </rPr>
      <t>LCO</t>
    </r>
    <r>
      <rPr>
        <rFont val="Arial"/>
        <b/>
        <color rgb="FFFFFFFF"/>
        <sz val="14.0"/>
      </rPr>
      <t xml:space="preserve"> </t>
    </r>
    <r>
      <rPr>
        <rFont val="Arial"/>
        <b/>
        <color rgb="FFFFFF00"/>
        <sz val="14.0"/>
      </rPr>
      <t>VAN</t>
    </r>
    <r>
      <rPr>
        <rFont val="Arial"/>
        <b/>
        <color rgb="FFFFFFFF"/>
        <sz val="14.0"/>
      </rPr>
      <t xml:space="preserve"> </t>
    </r>
    <r>
      <rPr>
        <rFont val="Arial"/>
        <b/>
        <color rgb="FF00FFFF"/>
        <sz val="14.0"/>
      </rPr>
      <t>MTO</t>
    </r>
    <r>
      <rPr>
        <rFont val="Arial"/>
        <b/>
        <color rgb="FFFFFFFF"/>
        <sz val="14.0"/>
      </rPr>
      <t xml:space="preserve"> </t>
    </r>
    <r>
      <rPr>
        <rFont val="Arial"/>
        <b/>
        <color rgb="FFFFFF00"/>
        <sz val="14.0"/>
      </rPr>
      <t>MIC</t>
    </r>
    <r>
      <rPr>
        <rFont val="Arial"/>
        <b/>
        <color rgb="FFFFFFFF"/>
        <sz val="14.0"/>
      </rPr>
      <t xml:space="preserve"> </t>
    </r>
    <r>
      <rPr>
        <rFont val="Arial"/>
        <b/>
        <color rgb="FF00FFFF"/>
        <sz val="14.0"/>
      </rPr>
      <t>ROM</t>
    </r>
    <r>
      <rPr>
        <rFont val="Arial"/>
        <b/>
        <color rgb="FFFFFFFF"/>
        <sz val="14.0"/>
      </rPr>
      <t xml:space="preserve"> 
</t>
    </r>
    <r>
      <rPr>
        <rFont val="Arial"/>
        <b/>
        <color rgb="FFFFFF00"/>
        <sz val="14.0"/>
      </rPr>
      <t>MÓDULO 21/04 A 06/05</t>
    </r>
    <r>
      <rPr>
        <rFont val="Arial"/>
        <b/>
        <color rgb="FFFFFFFF"/>
        <sz val="14.0"/>
      </rPr>
      <t xml:space="preserve"> / </t>
    </r>
    <r>
      <rPr>
        <rFont val="Arial"/>
        <b/>
        <color rgb="FF00FFFF"/>
        <sz val="14.0"/>
      </rPr>
      <t>MÓDULO 28/04 A 13/05</t>
    </r>
    <r>
      <rPr>
        <rFont val="Arial"/>
        <b/>
        <color rgb="FFFFFFFF"/>
        <sz val="14.0"/>
      </rPr>
      <t xml:space="preserve"> / </t>
    </r>
    <r>
      <rPr>
        <rFont val="Arial"/>
        <b/>
        <color rgb="FFFFFF00"/>
        <sz val="14.0"/>
      </rPr>
      <t>*desengajou da missão 07/05</t>
    </r>
  </si>
  <si>
    <r>
      <rPr>
        <rFont val="Arial"/>
        <b/>
        <color rgb="FF00FFFF"/>
        <sz val="14.0"/>
      </rPr>
      <t xml:space="preserve">PBO </t>
    </r>
    <r>
      <rPr>
        <rFont val="Arial"/>
        <b/>
        <color rgb="FF000000"/>
        <sz val="14.0"/>
      </rPr>
      <t>LSA</t>
    </r>
    <r>
      <rPr>
        <rFont val="Arial"/>
        <b/>
        <color rgb="FF00FFFF"/>
        <sz val="14.0"/>
      </rPr>
      <t xml:space="preserve"> TYS</t>
    </r>
    <r>
      <rPr>
        <rFont val="Arial"/>
        <b/>
        <color rgb="FFFFFFFF"/>
        <sz val="14.0"/>
      </rPr>
      <t xml:space="preserve"> </t>
    </r>
    <r>
      <rPr>
        <rFont val="Arial"/>
        <b/>
        <color rgb="FF000000"/>
        <sz val="14.0"/>
      </rPr>
      <t>SEA MCD TAV TRA RUD LMA</t>
    </r>
    <r>
      <rPr>
        <rFont val="Arial"/>
        <b/>
        <color rgb="FFFFFF00"/>
        <sz val="14.0"/>
      </rPr>
      <t xml:space="preserve"> </t>
    </r>
    <r>
      <rPr>
        <rFont val="Arial"/>
        <b/>
        <color rgb="FF00FFFF"/>
        <sz val="14.0"/>
      </rPr>
      <t>LCO</t>
    </r>
    <r>
      <rPr>
        <rFont val="Arial"/>
        <b/>
        <color rgb="FFFFFF00"/>
        <sz val="14.0"/>
      </rPr>
      <t xml:space="preserve"> </t>
    </r>
    <r>
      <rPr>
        <rFont val="Arial"/>
        <b/>
        <color rgb="FF000000"/>
        <sz val="14.0"/>
      </rPr>
      <t xml:space="preserve">VAN </t>
    </r>
    <r>
      <rPr>
        <rFont val="Arial"/>
        <b/>
        <color rgb="FF00FFFF"/>
        <sz val="14.0"/>
      </rPr>
      <t>MTO</t>
    </r>
    <r>
      <rPr>
        <rFont val="Arial"/>
        <b/>
        <color rgb="FF000000"/>
        <sz val="14.0"/>
      </rPr>
      <t xml:space="preserve"> MIC</t>
    </r>
    <r>
      <rPr>
        <rFont val="Arial"/>
        <b/>
        <color rgb="FFFFFF00"/>
        <sz val="14.0"/>
      </rPr>
      <t xml:space="preserve"> </t>
    </r>
    <r>
      <rPr>
        <rFont val="Arial"/>
        <b/>
        <color rgb="FF00FFFF"/>
        <sz val="14.0"/>
      </rPr>
      <t>ROM (MÓDULO 28 A 13/05)</t>
    </r>
  </si>
  <si>
    <t>PBO LSA TYS SEA MCD TAV TRA RUD LMA LCO VAN MTO MIC ROM</t>
  </si>
  <si>
    <r>
      <rPr>
        <rFont val="Arial"/>
        <b/>
        <color rgb="FF000000"/>
        <sz val="14.0"/>
      </rPr>
      <t xml:space="preserve">CAV </t>
    </r>
    <r>
      <rPr>
        <rFont val="Arial"/>
        <b/>
        <color rgb="FFFFFF00"/>
        <sz val="14.0"/>
      </rPr>
      <t>MQT</t>
    </r>
    <r>
      <rPr>
        <rFont val="Arial"/>
        <b/>
        <color rgb="FF000000"/>
        <sz val="14.0"/>
      </rPr>
      <t xml:space="preserve"> SEA </t>
    </r>
    <r>
      <rPr>
        <rFont val="Arial"/>
        <b/>
        <color rgb="FFFFFF00"/>
        <sz val="14.0"/>
      </rPr>
      <t>ARY CNO</t>
    </r>
    <r>
      <rPr>
        <rFont val="Arial"/>
        <b/>
        <color rgb="FF000000"/>
        <sz val="14.0"/>
      </rPr>
      <t xml:space="preserve"> TRA </t>
    </r>
    <r>
      <rPr>
        <rFont val="Arial"/>
        <b/>
        <color rgb="FFFFFF00"/>
        <sz val="14.0"/>
      </rPr>
      <t>ROB</t>
    </r>
    <r>
      <rPr>
        <rFont val="Arial"/>
        <b/>
        <color rgb="FF000000"/>
        <sz val="14.0"/>
      </rPr>
      <t xml:space="preserve"> ALX LEM LCO ROM </t>
    </r>
    <r>
      <rPr>
        <rFont val="Arial"/>
        <b/>
        <color rgb="FFFFFF00"/>
        <sz val="14.0"/>
      </rPr>
      <t>ADO</t>
    </r>
    <r>
      <rPr>
        <rFont val="Arial"/>
        <b/>
        <color rgb="FF000000"/>
        <sz val="14.0"/>
      </rPr>
      <t xml:space="preserve"> RBS NEV    </t>
    </r>
    <r>
      <rPr>
        <rFont val="Arial"/>
        <b/>
        <strike/>
        <color rgb="FFFFFF00"/>
        <sz val="14.0"/>
      </rPr>
      <t>(MÓDULO 23/05 A 07/06)</t>
    </r>
  </si>
  <si>
    <r>
      <rPr>
        <rFont val="Arial"/>
        <b/>
        <color rgb="FF000000"/>
        <sz val="14.0"/>
      </rPr>
      <t xml:space="preserve">ABQ </t>
    </r>
    <r>
      <rPr>
        <rFont val="Arial"/>
        <b/>
        <color rgb="FFFFFF00"/>
        <sz val="14.0"/>
      </rPr>
      <t xml:space="preserve"> MQT</t>
    </r>
    <r>
      <rPr>
        <rFont val="Arial"/>
        <b/>
        <color rgb="FF000000"/>
        <sz val="14.0"/>
      </rPr>
      <t xml:space="preserve"> SEA </t>
    </r>
    <r>
      <rPr>
        <rFont val="Arial"/>
        <b/>
        <color rgb="FFFFFF00"/>
        <sz val="14.0"/>
      </rPr>
      <t>ARY CNO</t>
    </r>
    <r>
      <rPr>
        <rFont val="Arial"/>
        <b/>
        <color rgb="FF000000"/>
        <sz val="14.0"/>
      </rPr>
      <t xml:space="preserve"> TRA </t>
    </r>
    <r>
      <rPr>
        <rFont val="Arial"/>
        <b/>
        <color rgb="FFFFFF00"/>
        <sz val="14.0"/>
      </rPr>
      <t>ROB</t>
    </r>
    <r>
      <rPr>
        <rFont val="Arial"/>
        <b/>
        <color rgb="FF000000"/>
        <sz val="14.0"/>
      </rPr>
      <t xml:space="preserve"> ALX LEM MOA LUS </t>
    </r>
    <r>
      <rPr>
        <rFont val="Arial"/>
        <b/>
        <color rgb="FFFFFF00"/>
        <sz val="14.0"/>
      </rPr>
      <t>ADO</t>
    </r>
    <r>
      <rPr>
        <rFont val="Arial"/>
        <b/>
        <color rgb="FF000000"/>
        <sz val="14.0"/>
      </rPr>
      <t xml:space="preserve"> ROM NEV    </t>
    </r>
    <r>
      <rPr>
        <rFont val="Arial"/>
        <b/>
        <strike/>
        <color rgb="FFFFFF00"/>
        <sz val="14.0"/>
      </rPr>
      <t>(MÓDULO 23/05 A 07/06)</t>
    </r>
  </si>
  <si>
    <t>GCO JOM RDZ MCI LCO RBS TIG</t>
  </si>
  <si>
    <t>JAI AAJ TRA RDZ  MAI</t>
  </si>
  <si>
    <r>
      <t>MAT AAJ NGA DGO MOA /</t>
    </r>
    <r>
      <rPr>
        <rFont val="Arial"/>
        <b/>
        <color rgb="FFFFFF00"/>
        <sz val="14.0"/>
      </rPr>
      <t xml:space="preserve"> MAT AAJ NGA DGO MOA</t>
    </r>
  </si>
  <si>
    <r>
      <rPr>
        <rFont val="Arial"/>
        <b/>
        <color rgb="FFFFFF00"/>
        <sz val="14.0"/>
      </rPr>
      <t>CAV ABO LMA LUS MMA</t>
    </r>
    <r>
      <rPr>
        <rFont val="Arial"/>
        <b/>
        <color rgb="FFFFFFFF"/>
        <sz val="14.0"/>
      </rPr>
      <t xml:space="preserve"> / TYS AAJ JAO LMA NIL</t>
    </r>
  </si>
  <si>
    <r>
      <rPr>
        <rFont val="Arial"/>
        <b/>
        <color rgb="FFFFFFFF"/>
        <sz val="14.0"/>
      </rPr>
      <t xml:space="preserve">CAV TYS SEA RUD BGN/ </t>
    </r>
    <r>
      <rPr>
        <rFont val="Arial"/>
        <b/>
        <color rgb="FF0000FF"/>
        <sz val="14.0"/>
      </rPr>
      <t>ARY VLR DGO ROM FDZ</t>
    </r>
  </si>
  <si>
    <t>ARY AAJ LMA FDZ MIC</t>
  </si>
  <si>
    <t>PBO TRA LMA VAN ADO</t>
  </si>
  <si>
    <t>GCO PBO CAV TYS MQT BYR NGA ROB MOA MTC</t>
  </si>
  <si>
    <t>PBO TRA PTO MTC FDZ / CAV AAJ CNO PTO MTO</t>
  </si>
  <si>
    <t>ABQ TRI PTO ADO MTC / ABQ NGA PTO ADO MTC</t>
  </si>
  <si>
    <t>PAI VLR RUD FDZ</t>
  </si>
  <si>
    <t>MAT MOR RDZ SMR ROM</t>
  </si>
  <si>
    <t>SAL TRA ROB REG MRT</t>
  </si>
  <si>
    <t>SAL TGO RDZ LEM MOA LUS</t>
  </si>
  <si>
    <t>SAL TGO RUD RMS LCO MIC</t>
  </si>
  <si>
    <t>PAI JAO RDZ  MAI RIC</t>
  </si>
  <si>
    <t>PBO TGO AAJ TRI RDZ RUD MTC MTO MIC</t>
  </si>
  <si>
    <t>PAI ARY MOR OLI PTO RMS RBS MRT TIG</t>
  </si>
  <si>
    <t>TYS AAJ LMA SMR BGN MAI</t>
  </si>
  <si>
    <t>GCO JOM LMA RMS LCO MIC</t>
  </si>
  <si>
    <t>PAI JOM RDZ LEM MOA MIC NEV</t>
  </si>
  <si>
    <r>
      <rPr>
        <rFont val="Arial"/>
        <b/>
        <color rgb="FFFFFFFF"/>
        <sz val="14.0"/>
      </rPr>
      <t xml:space="preserve">LSA TGO LMA RBS MIC/ </t>
    </r>
    <r>
      <rPr>
        <rFont val="Arial"/>
        <b/>
        <color rgb="FFFF9900"/>
        <sz val="14.0"/>
      </rPr>
      <t>TYS MOR LMA SMR MRT ROM TIG</t>
    </r>
  </si>
  <si>
    <r>
      <rPr>
        <rFont val="Arial"/>
        <b/>
        <color rgb="FFFFFFFF"/>
        <sz val="14.0"/>
      </rPr>
      <t xml:space="preserve">CAV TGO RUD ROM MIC / </t>
    </r>
    <r>
      <rPr>
        <rFont val="Arial"/>
        <b/>
        <color rgb="FFFF9900"/>
        <sz val="14.0"/>
      </rPr>
      <t>CAV TRI RUD BGN FDZ</t>
    </r>
  </si>
  <si>
    <r>
      <rPr>
        <rFont val="Arial"/>
        <b/>
        <color rgb="FFFFFFFF"/>
        <sz val="14.0"/>
      </rPr>
      <t xml:space="preserve">PAI CNO JOM DCP BGN MAI / </t>
    </r>
    <r>
      <rPr>
        <rFont val="Arial"/>
        <b/>
        <color theme="1"/>
        <sz val="14.0"/>
      </rPr>
      <t>MDI TGO</t>
    </r>
    <r>
      <rPr>
        <rFont val="Arial"/>
        <b/>
        <color rgb="FFFFFFFF"/>
        <sz val="14.0"/>
      </rPr>
      <t xml:space="preserve"> </t>
    </r>
    <r>
      <rPr>
        <rFont val="Arial"/>
        <b/>
        <color theme="1"/>
        <sz val="14.0"/>
      </rPr>
      <t>LMA ADO ROM</t>
    </r>
  </si>
  <si>
    <t>JAI JOM DCP REG MTO GON</t>
  </si>
  <si>
    <t>VLR CNO LMA MCI BGN ARA</t>
  </si>
  <si>
    <t>MDI CNO JAO DCP MAI ROM</t>
  </si>
  <si>
    <t>MDI JAO PTO SMR MTO NIL</t>
  </si>
  <si>
    <t>SAL VLR LMA SMR LUS FDZ</t>
  </si>
  <si>
    <t xml:space="preserve">JAI CAV ARY PTO DCP MTC MRT MTO </t>
  </si>
  <si>
    <t>SEA JNU ROB RMS MRT MIC</t>
  </si>
  <si>
    <t>CAV TGO JNU ARY ROB RMS VAN ADO MAI NEV</t>
  </si>
  <si>
    <t>JNU ARY ROB RMS VAN ADO MAI NEV</t>
  </si>
  <si>
    <t>TYS TRI ALX RIC ARA</t>
  </si>
  <si>
    <t>AAJ DAT  ROB RMS REG FDZ</t>
  </si>
  <si>
    <t>MOR DAT LUI LCO LUS</t>
  </si>
  <si>
    <t>GBR ARY DGO ARA ROM GON</t>
  </si>
  <si>
    <t>PBO ABO LUI MIC NIL</t>
  </si>
  <si>
    <t>JAI ABO ALX ARA ADO</t>
  </si>
  <si>
    <t>GUI NGA ALX MOA LCO GON</t>
  </si>
  <si>
    <t>GUI JAO LUI RMS MOA NIL GON</t>
  </si>
  <si>
    <t>GBR SEA LUI VRD MOA NIL GON</t>
  </si>
  <si>
    <t>GUI NGA DCP MOA MAI NEV</t>
  </si>
  <si>
    <t>TYS CNO PTO MIC RIC</t>
  </si>
  <si>
    <t>CAV ARY* ABO ALX MAI MRT NEV</t>
  </si>
  <si>
    <t>MQT TRI DCP VAN MIC GON</t>
  </si>
  <si>
    <t>GBR MDI CNO OLI RDZ DCP LEM REG VAN RIC ROM NEV</t>
  </si>
  <si>
    <t>JNU TRI PTO MDS MIC ARA NEV</t>
  </si>
  <si>
    <t>GBR MOR CNO LUI MCI RIC FDZ</t>
  </si>
  <si>
    <t>TYS GBR RUD MCI DGO MMA NIL</t>
  </si>
  <si>
    <t>ADR TGO DGO LUS ARA</t>
  </si>
  <si>
    <t>GBR TYS RUD LMA MCI LUS MAI  NEV</t>
  </si>
  <si>
    <t>GBR MOR RUD VRD MAI RIC TIG</t>
  </si>
  <si>
    <t>MAT MDI TRA ABO ROB RUD MOA MAI MMA MTO NIL</t>
  </si>
  <si>
    <t>MAT TRA RUD MTO NIL</t>
  </si>
  <si>
    <r>
      <rPr>
        <rFont val="Arial"/>
        <b/>
        <color rgb="FFFFFF00"/>
        <sz val="14.0"/>
      </rPr>
      <t>MAT (até dia 30/10)</t>
    </r>
    <r>
      <rPr>
        <rFont val="Arial"/>
        <b/>
        <color rgb="FFFFFFFF"/>
        <sz val="14.0"/>
      </rPr>
      <t xml:space="preserve"> MDI TRA ABO ROB RUD MOA MAI MMA MTO NIL</t>
    </r>
  </si>
  <si>
    <t>MDI TRA ABO ROB RUD MOA MAI MMA MTO NIL</t>
  </si>
  <si>
    <t>CAV MDI TGO ALX DGO MOA MAI GON</t>
  </si>
  <si>
    <t>MDI OLI LMA MDS RBS RIC</t>
  </si>
  <si>
    <t>VLR JAO DGO MTO GON</t>
  </si>
  <si>
    <t>GBR TYS DAT JAO ROB ALX MOA REG LUS LCO</t>
  </si>
  <si>
    <r>
      <rPr>
        <rFont val="Arial"/>
        <b/>
        <color rgb="FFFFFFFF"/>
        <sz val="14.0"/>
      </rPr>
      <t>GBR JNU ALX ARA NIL /</t>
    </r>
    <r>
      <rPr>
        <rFont val="Arial"/>
        <b/>
        <color theme="1"/>
        <sz val="14.0"/>
      </rPr>
      <t xml:space="preserve"> </t>
    </r>
    <r>
      <rPr>
        <rFont val="Arial"/>
        <b/>
        <color rgb="FFFF9900"/>
        <sz val="14.0"/>
      </rPr>
      <t>TYS TRI DGO ADO MRT TIG</t>
    </r>
  </si>
  <si>
    <t>ADR GBR JOM NGA PTO DCP MOA REG LUS FDZ</t>
  </si>
  <si>
    <t>MOR MEO DCP BGN MOA FDZ</t>
  </si>
  <si>
    <t>AAJ MEO DGO BGN LUS</t>
  </si>
  <si>
    <t>MOR MEO RUD BGN LCO</t>
  </si>
  <si>
    <t>2809
2C 108:20h</t>
  </si>
  <si>
    <t>MN0020 BV0330 MN0510</t>
  </si>
  <si>
    <t>MN14 EI1825 TT2035 MN2325</t>
  </si>
  <si>
    <t>MN12 UA1540
MK1730 UA1750</t>
  </si>
  <si>
    <t>UA13 SQ1520
UA1740 MK1930 UA 2130</t>
  </si>
  <si>
    <t>UA13 SQ1520
UA1740 MN1950</t>
  </si>
  <si>
    <t>Reparo de pá hel</t>
  </si>
  <si>
    <r>
      <rPr>
        <rFont val="Arial"/>
        <b/>
        <color theme="0"/>
        <sz val="14.0"/>
      </rPr>
      <t>MM11 MN1140</t>
    </r>
    <r>
      <rPr>
        <rFont val="Arial"/>
        <b/>
        <color theme="1"/>
        <sz val="14.0"/>
      </rPr>
      <t xml:space="preserve"> MN12 AA1655 CJ19 MN22</t>
    </r>
  </si>
  <si>
    <t>MN12 OI1630 MQ19 MN2145</t>
  </si>
  <si>
    <t>MN0100 PV0435 MN0635</t>
  </si>
  <si>
    <t>MN12 TF1450 TT1750 TF2050 MN2210</t>
  </si>
  <si>
    <t>PESQUISA DE VAZAMENTO DE COMBUSTIVEL ASA ESQUERDA</t>
  </si>
  <si>
    <t>CURA DE SELAGEM  DO TQ COMBUSTÍVEL</t>
  </si>
  <si>
    <t>MN18 MN1830            MN1830 MN19</t>
  </si>
  <si>
    <r>
      <rPr>
        <rFont val="Arial"/>
        <b/>
        <color rgb="FFFFFFFF"/>
        <sz val="14.0"/>
      </rPr>
      <t xml:space="preserve">MN13 </t>
    </r>
    <r>
      <rPr>
        <rFont val="Arial"/>
        <b/>
        <color rgb="FFFF9900"/>
        <sz val="14.0"/>
      </rPr>
      <t>MN21</t>
    </r>
  </si>
  <si>
    <t>MN12 UA1540 YA1750 MN2035</t>
  </si>
  <si>
    <t>MN12 OW1410 SN1735 BE2050 MN0000</t>
  </si>
  <si>
    <t>MN12 BV1520 MN1715</t>
  </si>
  <si>
    <t>CURA SELAGEM DO RADOME</t>
  </si>
  <si>
    <r>
      <t xml:space="preserve">MN13 MN </t>
    </r>
    <r>
      <rPr>
        <rFont val="Arial"/>
        <b/>
        <color rgb="FFFFFF00"/>
        <sz val="14.0"/>
      </rPr>
      <t>MN19 MN</t>
    </r>
  </si>
  <si>
    <t>MN12 UA1545 MK1615 UA1815</t>
  </si>
  <si>
    <t>UA12 SQ1430 UA17 MK19 UA1930</t>
  </si>
  <si>
    <t>UA12 SQ1430 UA1530</t>
  </si>
  <si>
    <t>UA12 OW15 MN1545      MNT</t>
  </si>
  <si>
    <t>MNT  AGUARDA MATERIAL</t>
  </si>
  <si>
    <t>MN2055 MN00 MN</t>
  </si>
  <si>
    <r>
      <rPr>
        <rFont val="Arial"/>
        <b/>
        <strike/>
        <color rgb="FFFFFF00"/>
        <sz val="13.0"/>
      </rPr>
      <t>MN19</t>
    </r>
    <r>
      <rPr>
        <rFont val="Arial"/>
        <b/>
        <color rgb="FFFFFFFF"/>
        <sz val="13.0"/>
      </rPr>
      <t xml:space="preserve"> MN20        MN2230 MN2330</t>
    </r>
  </si>
  <si>
    <t xml:space="preserve">MN18 BV  </t>
  </si>
  <si>
    <t>BV1310 BV1520 BV1855 2125</t>
  </si>
  <si>
    <t>BV2130 MN</t>
  </si>
  <si>
    <t>MN12Z TF1450 UA1725 CZ20</t>
  </si>
  <si>
    <t>CZ12 RB15 MN18</t>
  </si>
  <si>
    <t>MN22 MN</t>
  </si>
  <si>
    <r>
      <rPr>
        <rFont val="Arial"/>
        <b/>
        <color rgb="FFFFFFFF"/>
        <sz val="12.0"/>
      </rPr>
      <t>ANIVERSÁRIO</t>
    </r>
    <r>
      <rPr>
        <rFont val="Arial"/>
        <b/>
        <color rgb="FFFFFFFF"/>
        <sz val="12.0"/>
      </rPr>
      <t xml:space="preserve"> 1º/9º GAV</t>
    </r>
  </si>
  <si>
    <t>MN12 UA1545 SQ1815 UA1915</t>
  </si>
  <si>
    <t>UA12 MK14 UA16 SQ1830 UA1930</t>
  </si>
  <si>
    <t>UA12 MK14 UA16 MN1810</t>
  </si>
  <si>
    <t>MN1645 BV1955 MN2135</t>
  </si>
  <si>
    <t>MN1340 PV17 CZ21 PV2330</t>
  </si>
  <si>
    <t>PV11 TF14 MN1520</t>
  </si>
  <si>
    <t>MN12 BV20 MN2155</t>
  </si>
  <si>
    <t>TROCA BICOS INJ. M1</t>
  </si>
  <si>
    <r>
      <t xml:space="preserve">MN 13 (EEXD)
</t>
    </r>
    <r>
      <rPr>
        <rFont val="Arial"/>
        <b/>
        <strike/>
        <color rgb="FFFF9900"/>
        <sz val="14.0"/>
      </rPr>
      <t>MN15 MN</t>
    </r>
  </si>
  <si>
    <t>MN 13 (EEXD)</t>
  </si>
  <si>
    <t>MN13 MN</t>
  </si>
  <si>
    <t xml:space="preserve">MN14 MN </t>
  </si>
  <si>
    <r>
      <rPr>
        <rFont val="Arial"/>
        <b/>
        <color rgb="FFFFFF00"/>
        <sz val="14.0"/>
      </rPr>
      <t>MN 13 MN (EEXD)</t>
    </r>
    <r>
      <rPr>
        <rFont val="Arial"/>
        <b/>
        <color rgb="FFFFFFFF"/>
        <sz val="14.0"/>
      </rPr>
      <t xml:space="preserve"> / MN1615 TT2030 EI2240 TT2320</t>
    </r>
  </si>
  <si>
    <t>TT19 EI2110 TT2320 MN0245</t>
  </si>
  <si>
    <t>MN12 BR AF</t>
  </si>
  <si>
    <t>AF GL AF</t>
  </si>
  <si>
    <t>AF1330 GL1510 GO19 MN00</t>
  </si>
  <si>
    <t>TROCA DOS TRENS DE POUSO PCP +INSP 1A, S, 100/300FH</t>
  </si>
  <si>
    <t>CORROSÃO NOS MOTORES AGUARDA  PAMAGL</t>
  </si>
  <si>
    <t>VOO CHEQUE</t>
  </si>
  <si>
    <t>MN12 TT1615 MN1915</t>
  </si>
  <si>
    <t>MN12 MQ BE SN MN</t>
  </si>
  <si>
    <t>MN1630 BC1830 MN1930</t>
  </si>
  <si>
    <t>MN12 BC1430 MN1530 MY1630 MN19</t>
  </si>
  <si>
    <r>
      <rPr>
        <rFont val="Arial"/>
        <b/>
        <color rgb="FFFF9900"/>
        <sz val="14.0"/>
      </rPr>
      <t>MN14 MN (ARCANJO)</t>
    </r>
    <r>
      <rPr>
        <rFont val="Arial"/>
        <b/>
        <color rgb="FFFFFFFF"/>
        <sz val="14.0"/>
      </rPr>
      <t xml:space="preserve"> / MN18 BE2115</t>
    </r>
  </si>
  <si>
    <t>BE11 CW1340 NT1755</t>
  </si>
  <si>
    <t>NT12 BE1725 SN2040 MN2210</t>
  </si>
  <si>
    <t>MN12 KO1425 MN1650 OW19 MN1940</t>
  </si>
  <si>
    <r>
      <rPr>
        <rFont val="Arial"/>
        <b/>
        <color rgb="FFFFFFFF"/>
        <sz val="14.0"/>
      </rPr>
      <t>MN12 BE1645 MN2130</t>
    </r>
    <r>
      <rPr>
        <rFont val="Arial"/>
        <b/>
        <color rgb="FFFF9900"/>
        <sz val="14.0"/>
      </rPr>
      <t xml:space="preserve"> BV0040 MN0220</t>
    </r>
  </si>
  <si>
    <t>MN19 MN20
(FR-LD)</t>
  </si>
  <si>
    <t xml:space="preserve"> </t>
  </si>
  <si>
    <t>MN1615 TT2030 MN2315</t>
  </si>
  <si>
    <t>MN10 BV1145</t>
  </si>
  <si>
    <t>BV13 MN1445</t>
  </si>
  <si>
    <r>
      <t xml:space="preserve">MN14 MN    </t>
    </r>
    <r>
      <rPr>
        <rFont val="Arial"/>
        <b/>
        <color rgb="FF0000FF"/>
        <sz val="14.0"/>
      </rPr>
      <t>MN22 BV2350</t>
    </r>
  </si>
  <si>
    <t>BV12 MN1345</t>
  </si>
  <si>
    <t>MN12 TF1450 TT1750 MN2050</t>
  </si>
  <si>
    <r>
      <rPr>
        <rFont val="Arial"/>
        <b/>
        <color rgb="FFFFFFFF"/>
        <sz val="14.0"/>
      </rPr>
      <t xml:space="preserve">MN13 MN14
</t>
    </r>
    <r>
      <rPr>
        <rFont val="Arial"/>
        <b/>
        <color rgb="FFFFFF00"/>
        <sz val="14.0"/>
      </rPr>
      <t>MN18 MN19</t>
    </r>
  </si>
  <si>
    <t xml:space="preserve">MN12 MN1230      </t>
  </si>
  <si>
    <t>MN10 YA1415 MN17</t>
  </si>
  <si>
    <t>MN18 MN</t>
  </si>
  <si>
    <t>MN20 BV2140</t>
  </si>
  <si>
    <r>
      <rPr>
        <rFont val="Arial"/>
        <b/>
        <color rgb="FF0000FF"/>
        <sz val="14.0"/>
      </rPr>
      <t>BV14 MN</t>
    </r>
    <r>
      <rPr>
        <rFont val="Arial"/>
        <b/>
        <color rgb="FFFFFFFF"/>
        <sz val="14.0"/>
      </rPr>
      <t>1710</t>
    </r>
    <r>
      <rPr>
        <rFont val="Arial"/>
        <b/>
        <color theme="1"/>
        <sz val="14.0"/>
      </rPr>
      <t xml:space="preserve"> </t>
    </r>
    <r>
      <rPr>
        <rFont val="Arial"/>
        <b/>
        <color rgb="FFFFFFFF"/>
        <sz val="14.0"/>
      </rPr>
      <t>PV GM PV</t>
    </r>
  </si>
  <si>
    <t>PV10 TF13 MN1420</t>
  </si>
  <si>
    <t>MN18 MN19 
(2)</t>
  </si>
  <si>
    <t>MN12 UA1540 YA1920 UA2010</t>
  </si>
  <si>
    <t>UA12 MN1420</t>
  </si>
  <si>
    <t>MN13 UA1640 JP1855 TT1945</t>
  </si>
  <si>
    <t>TT</t>
  </si>
  <si>
    <t>TT19 JP2130 MN00</t>
  </si>
  <si>
    <t>CUMPRIR DIRETIVA TECNICA MANDATÓRIA PAMAGL</t>
  </si>
  <si>
    <r>
      <rPr>
        <rFont val="Arial"/>
        <b/>
        <color rgb="FFFFFF00"/>
        <sz val="14.0"/>
      </rPr>
      <t>MN10 TT1415 MN1700</t>
    </r>
    <r>
      <rPr>
        <rFont val="Arial"/>
        <b/>
        <color rgb="FFFFFFFF"/>
        <sz val="14.0"/>
      </rPr>
      <t xml:space="preserve">
MN1830 UA2210 BV2210 MN0315</t>
    </r>
  </si>
  <si>
    <t>REPARO NAS PÁS</t>
  </si>
  <si>
    <t>MN12 SN15 TS1920 MN2115</t>
  </si>
  <si>
    <t>MN19 MN
(PQD F3)</t>
  </si>
  <si>
    <t>MN12 CC1545 BR1955 GL 2215</t>
  </si>
  <si>
    <t>GL BR GL</t>
  </si>
  <si>
    <t>GL12 BR1420Z</t>
  </si>
  <si>
    <t>BR12 CC1610 BR2020 CC0030 MN0245</t>
  </si>
  <si>
    <t>PREPARAÇÃO AIRLIFT</t>
  </si>
  <si>
    <t>MN18 VH2210 CG0045</t>
  </si>
  <si>
    <t>CG</t>
  </si>
  <si>
    <t>CG18 VH22 MN0045</t>
  </si>
  <si>
    <t>REALIZAR LAVAGEM DA ANV + PESQUISA  VAZ HID</t>
  </si>
  <si>
    <t>BE11 SN1415 MN1545
MN1715 KO1940 MN2035</t>
  </si>
  <si>
    <t>TT12 MN1530</t>
  </si>
  <si>
    <t>MN11 UA18 MK1950 MN2150</t>
  </si>
  <si>
    <t>MN12 MY1420 PV1525</t>
  </si>
  <si>
    <t>PV12 EI1515 MN1810</t>
  </si>
  <si>
    <t>PEO/ SPMAS /FAB-TAL</t>
  </si>
  <si>
    <t>MN12 UA1540 TT1705</t>
  </si>
  <si>
    <t>TT12 TF15 UA1605</t>
  </si>
  <si>
    <t>UA12 BV1525 MN1705</t>
  </si>
  <si>
    <t>MN12 MY1420 MN1640 MY19 MN1950</t>
  </si>
  <si>
    <t>MN12 BR1820 GL2040</t>
  </si>
  <si>
    <t xml:space="preserve">TROCA DOS MOTORES 2809 </t>
  </si>
  <si>
    <r>
      <rPr>
        <rFont val="Arial"/>
        <b/>
        <color theme="1"/>
        <sz val="13.0"/>
      </rPr>
      <t xml:space="preserve">TROCA DOS MOTORES 2809  </t>
    </r>
    <r>
      <rPr>
        <rFont val="Arial"/>
        <b/>
        <color rgb="FFFFFFFF"/>
        <sz val="13.0"/>
      </rPr>
      <t xml:space="preserve"> </t>
    </r>
  </si>
  <si>
    <t>GL17 YS1935 CT2210 GL2350</t>
  </si>
  <si>
    <r>
      <rPr>
        <rFont val="Arial"/>
        <b/>
        <color rgb="FFFFFFFF"/>
        <sz val="14.0"/>
      </rPr>
      <t>GL16 GR1650</t>
    </r>
    <r>
      <rPr>
        <rFont val="Arial"/>
        <b/>
        <color theme="1"/>
        <sz val="14.0"/>
      </rPr>
      <t xml:space="preserve">
 GR1820 BR22 MN03</t>
    </r>
  </si>
  <si>
    <t>MN12 CA1530 EI18 PV2115 MN23</t>
  </si>
  <si>
    <t>MN12 SN15 BE1815 NT2210</t>
  </si>
  <si>
    <t>NT12 SL1610 BE1855 SN2040 MN2340</t>
  </si>
  <si>
    <t xml:space="preserve">MN12 RB1455     </t>
  </si>
  <si>
    <t xml:space="preserve">RB12 CZ15 MN1845     </t>
  </si>
  <si>
    <t>INSP SOLICITADA PAMAGL EXTENSÃO 40H</t>
  </si>
  <si>
    <t>MN13 BR1805</t>
  </si>
  <si>
    <t>13Z BR GL</t>
  </si>
  <si>
    <t>MNT HID</t>
  </si>
  <si>
    <t>GL10 BR1350 CC18 BR2040</t>
  </si>
  <si>
    <t>BR12 CC1610 MN1825</t>
  </si>
  <si>
    <t>MN12 TS1525 SN1815 MN1945</t>
  </si>
  <si>
    <t>MN21 MN23</t>
  </si>
  <si>
    <t>CHEQUE CHAFF</t>
  </si>
  <si>
    <t>MN12 CA1530 MN1730</t>
  </si>
  <si>
    <t>INSPEÇÃO A, 2A,3A, S</t>
  </si>
  <si>
    <t>MN12 PV1525 MN1850 PV2215 MN0020</t>
  </si>
  <si>
    <t>MN10 BV1310 EG1620 MN1625</t>
  </si>
  <si>
    <t>MN12 KO1425 MN1650 SBUA1655</t>
  </si>
  <si>
    <t>SBUA12 SBYA1410 SBTT17 SBMN1945</t>
  </si>
  <si>
    <t>MN12 OW1410 MN1620 SN1920 BE2105</t>
  </si>
  <si>
    <t>12Z BE MN</t>
  </si>
  <si>
    <t>MN12 TS1525 MN1720</t>
  </si>
  <si>
    <r>
      <rPr>
        <rFont val="Arial"/>
        <b/>
        <color theme="1"/>
        <sz val="14.0"/>
      </rPr>
      <t xml:space="preserve">MN11 MK1430 MN1630
</t>
    </r>
    <r>
      <rPr>
        <rFont val="Arial"/>
        <b/>
        <color rgb="FFFFFF00"/>
        <sz val="14.0"/>
      </rPr>
      <t>MN21 MN22
MN23 MN00</t>
    </r>
  </si>
  <si>
    <t>PANE DE HÉLICE</t>
  </si>
  <si>
    <t>MN16 UA1940 MK2130 MN2330</t>
  </si>
  <si>
    <t>MN19 BE2215</t>
  </si>
  <si>
    <t>BE11 MN1545 KO1810 MN1905</t>
  </si>
  <si>
    <t>MN11 TT1515 MN18</t>
  </si>
  <si>
    <r>
      <rPr>
        <rFont val="Arial"/>
        <b/>
        <strike/>
        <color theme="1"/>
        <sz val="14.0"/>
      </rPr>
      <t xml:space="preserve">MN09 MZ1150 MN14
</t>
    </r>
    <r>
      <rPr>
        <rFont val="Arial"/>
        <b/>
        <strike/>
        <color rgb="FFFF9900"/>
        <sz val="14.0"/>
      </rPr>
      <t>MN1550 SN1850 MZ21 SN2320 MN0050</t>
    </r>
  </si>
  <si>
    <r>
      <rPr>
        <rFont val="Arial"/>
        <b/>
        <color rgb="FFFFFFFF"/>
        <sz val="14.0"/>
      </rPr>
      <t>MN13 MN14
(</t>
    </r>
    <r>
      <rPr>
        <rFont val="Arial"/>
        <b/>
        <color rgb="FFFFFFFF"/>
        <sz val="12.0"/>
      </rPr>
      <t>READAPTE</t>
    </r>
    <r>
      <rPr>
        <rFont val="Arial"/>
        <b/>
        <color rgb="FFFFFFFF"/>
        <sz val="14.0"/>
      </rPr>
      <t>)</t>
    </r>
  </si>
  <si>
    <t>MN14 MN15
MN16 MN17
(PQD F3
ZL SOPHIA)</t>
  </si>
  <si>
    <r>
      <rPr>
        <rFont val="Arial"/>
        <b/>
        <color theme="1"/>
        <sz val="14.0"/>
      </rPr>
      <t xml:space="preserve">MNT DE CELULA /          </t>
    </r>
    <r>
      <rPr>
        <rFont val="Arial"/>
        <b/>
        <strike/>
        <color theme="1"/>
        <sz val="14.0"/>
      </rPr>
      <t xml:space="preserve"> MN18 MN19        MN20 MN21     (PQD F3 ZL SOPHIA)</t>
    </r>
  </si>
  <si>
    <t>PANE DE PRESSURIZAÇÃO</t>
  </si>
  <si>
    <t>PESQUISA PANE DE PRESSURIZAÇÃO</t>
  </si>
  <si>
    <t>OFRAG 240008</t>
  </si>
  <si>
    <t>OFRAG 240107</t>
  </si>
  <si>
    <r>
      <rPr>
        <rFont val="Arial"/>
        <b/>
        <color rgb="FFFFFFFF"/>
        <sz val="14.0"/>
      </rPr>
      <t>SESQAE/</t>
    </r>
    <r>
      <rPr>
        <rFont val="Arial"/>
        <b/>
        <color theme="1"/>
        <sz val="14.0"/>
      </rPr>
      <t xml:space="preserve"> OFRAG 240176</t>
    </r>
  </si>
  <si>
    <t>OFRAG 240180</t>
  </si>
  <si>
    <t>OFRAG 240185</t>
  </si>
  <si>
    <t>OFRAG 240220</t>
  </si>
  <si>
    <t>OFRAG 240330</t>
  </si>
  <si>
    <t>OFRAG 240512</t>
  </si>
  <si>
    <t>OMOV 240057</t>
  </si>
  <si>
    <t>OFRAG 240838</t>
  </si>
  <si>
    <t>OFRAG 240846</t>
  </si>
  <si>
    <t>OFRAG 240849</t>
  </si>
  <si>
    <t>OFRAG 240860</t>
  </si>
  <si>
    <t>OFRAG 240870</t>
  </si>
  <si>
    <t>OFRAG 240880</t>
  </si>
  <si>
    <t>OFRAG 240911 / OMOV 240065</t>
  </si>
  <si>
    <t>OFRAG 240915</t>
  </si>
  <si>
    <t>OFRAG 240952</t>
  </si>
  <si>
    <t>OFRAG 240969</t>
  </si>
  <si>
    <t>OFRAG 241008</t>
  </si>
  <si>
    <t>OFRAG 241029</t>
  </si>
  <si>
    <r>
      <rPr>
        <rFont val="Arial"/>
        <b/>
        <color rgb="FFFFFFFF"/>
        <sz val="14.0"/>
      </rPr>
      <t xml:space="preserve"> </t>
    </r>
    <r>
      <rPr>
        <rFont val="Arial"/>
        <b/>
        <color rgb="FFFFFF00"/>
        <sz val="14.0"/>
      </rPr>
      <t>SESQAE</t>
    </r>
    <r>
      <rPr>
        <rFont val="Arial"/>
        <b/>
        <color rgb="FFFFFFFF"/>
        <sz val="14.0"/>
      </rPr>
      <t xml:space="preserve"> / OFRAG 241160</t>
    </r>
  </si>
  <si>
    <t>FIEX 35</t>
  </si>
  <si>
    <t>OFRAG 241630</t>
  </si>
  <si>
    <t>OFRAG 241638</t>
  </si>
  <si>
    <t>OFRAG 241446</t>
  </si>
  <si>
    <r>
      <rPr>
        <rFont val="Arial"/>
        <b/>
        <color rgb="FFFF9900"/>
        <sz val="14.0"/>
      </rPr>
      <t xml:space="preserve">ARCANJO </t>
    </r>
    <r>
      <rPr>
        <rFont val="Arial"/>
        <b/>
        <color rgb="FFFFFFFF"/>
        <sz val="14.0"/>
      </rPr>
      <t>/ OFRAG241686 (COMARA)</t>
    </r>
  </si>
  <si>
    <t>OFRAG241686 (COMARA)</t>
  </si>
  <si>
    <t>OFRAG 241837</t>
  </si>
  <si>
    <t>OFRAG 241846 (CATRIMANI II)</t>
  </si>
  <si>
    <t>OFRAG 241905</t>
  </si>
  <si>
    <t>OFRAG 241925</t>
  </si>
  <si>
    <r>
      <rPr>
        <rFont val="Arial"/>
        <b/>
        <color rgb="FFFFFFFF"/>
        <sz val="14.0"/>
      </rPr>
      <t xml:space="preserve">SESQAE /   </t>
    </r>
    <r>
      <rPr>
        <rFont val="Arial"/>
        <b/>
        <color rgb="FF0000FF"/>
        <sz val="14.0"/>
      </rPr>
      <t xml:space="preserve">    </t>
    </r>
  </si>
  <si>
    <t>OFRAG 242073 (EVAM)</t>
  </si>
  <si>
    <t>OFRAG 242099</t>
  </si>
  <si>
    <t>OFRAG 242248</t>
  </si>
  <si>
    <t>OFRAG 242267</t>
  </si>
  <si>
    <t>OFRAG 242255</t>
  </si>
  <si>
    <r>
      <t xml:space="preserve">OFRAG 242326 / </t>
    </r>
    <r>
      <rPr>
        <rFont val="Arial"/>
        <b/>
        <color rgb="FFFFFFFF"/>
        <sz val="14.0"/>
      </rPr>
      <t>OFRAG 242367</t>
    </r>
  </si>
  <si>
    <t>OFRAG 242336</t>
  </si>
  <si>
    <t>OFRAG 242412</t>
  </si>
  <si>
    <t>OFRAG 242446</t>
  </si>
  <si>
    <t xml:space="preserve">OFRAG 242412	</t>
  </si>
  <si>
    <t>OM 212</t>
  </si>
  <si>
    <t>OFRAG  242720</t>
  </si>
  <si>
    <t>OFRAG 242784</t>
  </si>
  <si>
    <t>OFRAG 242816</t>
  </si>
  <si>
    <t>OFRAG 242826 (ÁGATA)</t>
  </si>
  <si>
    <t>OFRAG 242902</t>
  </si>
  <si>
    <t>OFRAG 243067</t>
  </si>
  <si>
    <r>
      <rPr>
        <rFont val="Arial"/>
        <b/>
        <color rgb="FFFFFFFF"/>
        <sz val="14.0"/>
      </rPr>
      <t>OFRAG 243043 /</t>
    </r>
    <r>
      <rPr>
        <rFont val="Arial"/>
        <b/>
        <color theme="1"/>
        <sz val="14.0"/>
      </rPr>
      <t xml:space="preserve"> SESQAE</t>
    </r>
  </si>
  <si>
    <t>OFRAG 243075</t>
  </si>
  <si>
    <t>OFRAG 243055</t>
  </si>
  <si>
    <t>OFRAG 243078</t>
  </si>
  <si>
    <r>
      <rPr>
        <rFont val="Arial"/>
        <b/>
        <color rgb="FFFFFF00"/>
        <sz val="14.0"/>
      </rPr>
      <t>OFRAG 243115</t>
    </r>
    <r>
      <rPr>
        <rFont val="Arial"/>
        <b/>
        <color rgb="FFFFFFFF"/>
        <sz val="14.0"/>
      </rPr>
      <t xml:space="preserve"> / SESQAE</t>
    </r>
  </si>
  <si>
    <t>OFRAG 243242</t>
  </si>
  <si>
    <t>OFRAG 243415 (CRUZEX)</t>
  </si>
  <si>
    <t>OFRAG 243627</t>
  </si>
  <si>
    <t>OFRAG 243670</t>
  </si>
  <si>
    <t>OFRAG 243731 / SESQAE</t>
  </si>
  <si>
    <t>OFRAG 243765</t>
  </si>
  <si>
    <t>OFRAG 243807</t>
  </si>
  <si>
    <t>OFRAG 243978</t>
  </si>
  <si>
    <t>OM 002</t>
  </si>
  <si>
    <t>OM 005</t>
  </si>
  <si>
    <t>OM 006</t>
  </si>
  <si>
    <t>OM 010</t>
  </si>
  <si>
    <t>OM 014</t>
  </si>
  <si>
    <t>OM 013</t>
  </si>
  <si>
    <r>
      <rPr>
        <rFont val="Arial"/>
        <b/>
        <color theme="0"/>
        <sz val="14.0"/>
      </rPr>
      <t xml:space="preserve">OM 015/ </t>
    </r>
    <r>
      <rPr>
        <rFont val="Arial"/>
        <b/>
        <color theme="1"/>
        <sz val="14.0"/>
      </rPr>
      <t>OM 016</t>
    </r>
  </si>
  <si>
    <t>OM 017</t>
  </si>
  <si>
    <t>OM 018</t>
  </si>
  <si>
    <t>OM 019</t>
  </si>
  <si>
    <t>OM 026</t>
  </si>
  <si>
    <r>
      <rPr>
        <rFont val="Arial"/>
        <b/>
        <color rgb="FFFFFFFF"/>
        <sz val="14.0"/>
      </rPr>
      <t xml:space="preserve">OM 028/ </t>
    </r>
    <r>
      <rPr>
        <rFont val="Arial"/>
        <b/>
        <color rgb="FFFF9900"/>
        <sz val="14.0"/>
      </rPr>
      <t>OM 031</t>
    </r>
  </si>
  <si>
    <t>OM 030</t>
  </si>
  <si>
    <t>OM 032</t>
  </si>
  <si>
    <t>OM 033</t>
  </si>
  <si>
    <t xml:space="preserve">OM 043 </t>
  </si>
  <si>
    <t>OM 045</t>
  </si>
  <si>
    <t>OM 057</t>
  </si>
  <si>
    <r>
      <rPr>
        <rFont val="Arial"/>
        <b/>
        <strike/>
        <color rgb="FFFFFF00"/>
        <sz val="13.0"/>
      </rPr>
      <t>OM 062</t>
    </r>
    <r>
      <rPr>
        <rFont val="Arial"/>
        <b/>
        <color rgb="FFFFFF00"/>
        <sz val="13.0"/>
      </rPr>
      <t xml:space="preserve"> / </t>
    </r>
    <r>
      <rPr>
        <rFont val="Arial"/>
        <b/>
        <color rgb="FFFFFFFF"/>
        <sz val="13.0"/>
      </rPr>
      <t>OM 063</t>
    </r>
  </si>
  <si>
    <t>OM 062</t>
  </si>
  <si>
    <t>OM 069</t>
  </si>
  <si>
    <t>OM 070</t>
  </si>
  <si>
    <t>OM 074</t>
  </si>
  <si>
    <t>OM 078</t>
  </si>
  <si>
    <t>OM 080</t>
  </si>
  <si>
    <t>OM 082</t>
  </si>
  <si>
    <t>OM 083</t>
  </si>
  <si>
    <r>
      <rPr>
        <rFont val="Arial"/>
        <b/>
        <strike/>
        <color rgb="FFFFFFFF"/>
        <sz val="14.0"/>
      </rPr>
      <t xml:space="preserve">OM 085/ </t>
    </r>
    <r>
      <rPr>
        <rFont val="Arial"/>
        <b/>
        <strike/>
        <color rgb="FFFF9900"/>
        <sz val="14.0"/>
      </rPr>
      <t>OM 086*</t>
    </r>
  </si>
  <si>
    <t>OM 085</t>
  </si>
  <si>
    <t xml:space="preserve">OM 085 </t>
  </si>
  <si>
    <t xml:space="preserve">OM 092 / </t>
  </si>
  <si>
    <r>
      <rPr>
        <rFont val="Arial"/>
        <b/>
        <color rgb="FFFFFF00"/>
        <sz val="14.0"/>
      </rPr>
      <t>OM 092</t>
    </r>
    <r>
      <rPr>
        <rFont val="Arial"/>
        <b/>
        <color rgb="FFFFFFFF"/>
        <sz val="14.0"/>
      </rPr>
      <t xml:space="preserve"> / OM 094</t>
    </r>
  </si>
  <si>
    <t>OM 098</t>
  </si>
  <si>
    <t>OM 114</t>
  </si>
  <si>
    <t>OM 118 (APOIO MB)</t>
  </si>
  <si>
    <t>OM 119 (APOIO CINDACTA IV)</t>
  </si>
  <si>
    <t>OM 120 /</t>
  </si>
  <si>
    <t xml:space="preserve">OM 120 </t>
  </si>
  <si>
    <r>
      <rPr>
        <rFont val="Arial"/>
        <b/>
        <color rgb="FFFF9900"/>
        <sz val="14.0"/>
      </rPr>
      <t>OM 121 /</t>
    </r>
    <r>
      <rPr>
        <rFont val="Arial"/>
        <b/>
        <color rgb="FFFFFFFF"/>
        <sz val="14.0"/>
      </rPr>
      <t xml:space="preserve"> OM 122</t>
    </r>
  </si>
  <si>
    <t>OM 122</t>
  </si>
  <si>
    <t xml:space="preserve">OM 122 </t>
  </si>
  <si>
    <r>
      <rPr>
        <rFont val="Arial"/>
        <b/>
        <color rgb="FFFFFFFF"/>
        <sz val="14.0"/>
      </rPr>
      <t xml:space="preserve">OM 127/ </t>
    </r>
    <r>
      <rPr>
        <rFont val="Arial"/>
        <b/>
        <color rgb="FFFF9900"/>
        <sz val="14.0"/>
      </rPr>
      <t>OM 124</t>
    </r>
  </si>
  <si>
    <t>OM 131</t>
  </si>
  <si>
    <t>OM 132</t>
  </si>
  <si>
    <t>OM 137</t>
  </si>
  <si>
    <t>OM 135</t>
  </si>
  <si>
    <t>OM 139</t>
  </si>
  <si>
    <t>OM 142</t>
  </si>
  <si>
    <r>
      <rPr>
        <rFont val="Arial"/>
        <b/>
        <color rgb="FFFFFFFF"/>
        <sz val="14.0"/>
      </rPr>
      <t xml:space="preserve">OM 147 / </t>
    </r>
    <r>
      <rPr>
        <rFont val="Arial"/>
        <b/>
        <color rgb="FFFFFF00"/>
        <sz val="14.0"/>
      </rPr>
      <t>OM 145 (2)</t>
    </r>
  </si>
  <si>
    <t>OM 151 (2)</t>
  </si>
  <si>
    <t xml:space="preserve">OM 153 (2) </t>
  </si>
  <si>
    <t>ESCALA</t>
  </si>
  <si>
    <t>OM 160</t>
  </si>
  <si>
    <t>OM 163</t>
  </si>
  <si>
    <t>OM 172</t>
  </si>
  <si>
    <t>OM 175</t>
  </si>
  <si>
    <t>OM 177</t>
  </si>
  <si>
    <t>OM 179</t>
  </si>
  <si>
    <t>OM 185</t>
  </si>
  <si>
    <t>OM 188</t>
  </si>
  <si>
    <t>OM 189</t>
  </si>
  <si>
    <t>OM 191</t>
  </si>
  <si>
    <r>
      <rPr>
        <rFont val="Arial"/>
        <b/>
        <color rgb="FFFFFF00"/>
        <sz val="14.0"/>
      </rPr>
      <t xml:space="preserve">OM 197 / </t>
    </r>
    <r>
      <rPr>
        <rFont val="Arial"/>
        <b/>
        <color rgb="FFFFFFFF"/>
        <sz val="14.0"/>
      </rPr>
      <t>OM 200</t>
    </r>
  </si>
  <si>
    <t>OM 198</t>
  </si>
  <si>
    <t>OM 205</t>
  </si>
  <si>
    <t>OM 209</t>
  </si>
  <si>
    <t>OFRAG 242502</t>
  </si>
  <si>
    <t>EXTEC AIRLIFT - SBCG</t>
  </si>
  <si>
    <t>OFRAG 242625</t>
  </si>
  <si>
    <t>OM 228</t>
  </si>
  <si>
    <t>OM 230</t>
  </si>
  <si>
    <t>OM 234</t>
  </si>
  <si>
    <t>OM 236</t>
  </si>
  <si>
    <t>OM 239</t>
  </si>
  <si>
    <t>OM 241</t>
  </si>
  <si>
    <t>OM 243</t>
  </si>
  <si>
    <t>OM 245</t>
  </si>
  <si>
    <t>OM 257</t>
  </si>
  <si>
    <t>OM 254</t>
  </si>
  <si>
    <t>OM 262</t>
  </si>
  <si>
    <t>OM 258</t>
  </si>
  <si>
    <t>OM 261</t>
  </si>
  <si>
    <t>OM 266</t>
  </si>
  <si>
    <t>OM 274</t>
  </si>
  <si>
    <t>OM 275</t>
  </si>
  <si>
    <t>OM 277</t>
  </si>
  <si>
    <t>OM 300</t>
  </si>
  <si>
    <t>OM 302</t>
  </si>
  <si>
    <t>OM 303</t>
  </si>
  <si>
    <t>OM 307</t>
  </si>
  <si>
    <t>OM 309</t>
  </si>
  <si>
    <t>OM 310</t>
  </si>
  <si>
    <t>OM 313</t>
  </si>
  <si>
    <r>
      <rPr>
        <rFont val="Arial"/>
        <b/>
        <color theme="1"/>
        <sz val="14.0"/>
      </rPr>
      <t xml:space="preserve">OM 319 
</t>
    </r>
    <r>
      <rPr>
        <rFont val="Arial"/>
        <b/>
        <color rgb="FFFFFF00"/>
        <sz val="14.0"/>
      </rPr>
      <t>OM 318</t>
    </r>
  </si>
  <si>
    <t>OM 323</t>
  </si>
  <si>
    <t>OM 324</t>
  </si>
  <si>
    <t>OM 326</t>
  </si>
  <si>
    <t>OM 331</t>
  </si>
  <si>
    <r>
      <rPr>
        <rFont val="Arial"/>
        <b/>
        <strike/>
        <color theme="1"/>
        <sz val="14.0"/>
      </rPr>
      <t xml:space="preserve">OM XXX
</t>
    </r>
    <r>
      <rPr>
        <rFont val="Arial"/>
        <b/>
        <strike/>
        <color rgb="FFFF9900"/>
        <sz val="14.0"/>
      </rPr>
      <t>OM XXX</t>
    </r>
  </si>
  <si>
    <t>OM 334</t>
  </si>
  <si>
    <t>OM 001/ 002</t>
  </si>
  <si>
    <t>VLR JNU RUD MOA BOR</t>
  </si>
  <si>
    <t xml:space="preserve">ABQ CAV LUI LUS MIC 
</t>
  </si>
  <si>
    <t>LSA DAT PTO MOA MRT</t>
  </si>
  <si>
    <t xml:space="preserve">PAI JNU MCD DCP REG LUS </t>
  </si>
  <si>
    <t>VLR MOR ROB ADO MAI</t>
  </si>
  <si>
    <t xml:space="preserve">PAI AAJ ALX  MAI MRT ARA </t>
  </si>
  <si>
    <r>
      <rPr>
        <rFont val="Arial"/>
        <b/>
        <color rgb="FFFFFFFF"/>
        <sz val="14.0"/>
      </rPr>
      <t xml:space="preserve">ABQ PBO LUI PTO MIC/ </t>
    </r>
    <r>
      <rPr>
        <rFont val="Arial"/>
        <b/>
        <color theme="1"/>
        <sz val="14.0"/>
      </rPr>
      <t>PBO MOR ROB VLZ RIC ARA</t>
    </r>
  </si>
  <si>
    <t>GUI MEO LUI RMS MIC NIL</t>
  </si>
  <si>
    <t>JAI ARY ALX REG ADO</t>
  </si>
  <si>
    <t>MOR VLR ROB DGO FDZ NIL</t>
  </si>
  <si>
    <t>MQT DAT RUD LUS MMA</t>
  </si>
  <si>
    <r>
      <rPr>
        <rFont val="Arial"/>
        <b/>
        <color rgb="FFFFFFFF"/>
        <sz val="14.0"/>
      </rPr>
      <t xml:space="preserve">ADR JAI PAI MDI RUD MRT/ </t>
    </r>
    <r>
      <rPr>
        <rFont val="Arial"/>
        <b/>
        <color rgb="FFFF9900"/>
        <sz val="14.0"/>
      </rPr>
      <t>PAI DAT RUD VAN</t>
    </r>
  </si>
  <si>
    <t>AAJ TAV RUD RBS ROM</t>
  </si>
  <si>
    <t xml:space="preserve">MAT MQT DAT DCP VAN ARA </t>
  </si>
  <si>
    <t>MDI SEA RUD REG RBS</t>
  </si>
  <si>
    <r>
      <rPr>
        <rFont val="Arial"/>
        <b/>
        <color rgb="FFFFFFFF"/>
        <sz val="14.0"/>
      </rPr>
      <t xml:space="preserve">JAI GBR MEO ROB MTO / </t>
    </r>
    <r>
      <rPr>
        <rFont val="Arial"/>
        <b/>
        <color rgb="FFFFFF00"/>
        <sz val="14.0"/>
      </rPr>
      <t>JAI MQT MEO ROB MTO</t>
    </r>
  </si>
  <si>
    <t>MAT PAI VLR ABO RUD DCP DGO VAN MRT MIC</t>
  </si>
  <si>
    <t>PAI NGA LUI NIL</t>
  </si>
  <si>
    <r>
      <rPr>
        <rFont val="Arial"/>
        <b/>
        <strike/>
        <color rgb="FFFFFF00"/>
        <sz val="13.0"/>
      </rPr>
      <t>GUI GCO SAL DCP MTC</t>
    </r>
    <r>
      <rPr>
        <rFont val="Arial"/>
        <b/>
        <color rgb="FFFFFF00"/>
        <sz val="13.0"/>
      </rPr>
      <t>/</t>
    </r>
    <r>
      <rPr>
        <rFont val="Arial"/>
        <b/>
        <color rgb="FFFFFFFF"/>
        <sz val="13.0"/>
      </rPr>
      <t xml:space="preserve"> CAV TGO DCP MTC</t>
    </r>
  </si>
  <si>
    <t>SEA MOR BYR AAJ TAV JOM RDZ DCP MOA ADO MTC RBS</t>
  </si>
  <si>
    <t>LSA CNO ROB RMS BGN VAN</t>
  </si>
  <si>
    <t xml:space="preserve">MDI JAO RDZ SMR VAN </t>
  </si>
  <si>
    <t>GBR MQT LUI MOA MIC</t>
  </si>
  <si>
    <t>GBR MEO PTO LEM BGN NIL</t>
  </si>
  <si>
    <t>ABQ CNO MQT MEO LUI PTO MOA BGN MIC MMA</t>
  </si>
  <si>
    <t>ABQ TRA RDZ RMS ADO MMA</t>
  </si>
  <si>
    <t>BYR MEO LUI LEM MOA MTC</t>
  </si>
  <si>
    <r>
      <t xml:space="preserve">CAV TYS PTO ROM
</t>
    </r>
    <r>
      <rPr>
        <rFont val="Arial"/>
        <b/>
        <strike/>
        <color rgb="FFFF9900"/>
        <sz val="14.0"/>
      </rPr>
      <t>MAT CAV PTO ADO</t>
    </r>
  </si>
  <si>
    <t>MDI TYS ROB BGN</t>
  </si>
  <si>
    <t xml:space="preserve">LSA TYS ROB BGN </t>
  </si>
  <si>
    <t xml:space="preserve">LSA TYS ROB VAN </t>
  </si>
  <si>
    <r>
      <rPr>
        <rFont val="Arial"/>
        <b/>
        <color rgb="FFFFFF00"/>
        <sz val="14.0"/>
      </rPr>
      <t>CAV TYS PTO MTC</t>
    </r>
    <r>
      <rPr>
        <rFont val="Arial"/>
        <b/>
        <color rgb="FFFFFFFF"/>
        <sz val="14.0"/>
      </rPr>
      <t xml:space="preserve"> / JNU TRI RUD LEM BGN MTC</t>
    </r>
  </si>
  <si>
    <r>
      <rPr>
        <rFont val="Arial"/>
        <b/>
        <color rgb="FFFFFFFF"/>
        <sz val="14.0"/>
      </rPr>
      <t xml:space="preserve">LSA MOR </t>
    </r>
    <r>
      <rPr>
        <rFont val="Arial"/>
        <b/>
        <color rgb="FFFFFF00"/>
        <sz val="14.0"/>
      </rPr>
      <t>TRI OLI RDZ RUD VAN</t>
    </r>
    <r>
      <rPr>
        <rFont val="Arial"/>
        <b/>
        <color rgb="FFFFFFFF"/>
        <sz val="14.0"/>
      </rPr>
      <t xml:space="preserve"> MTC ADO </t>
    </r>
    <r>
      <rPr>
        <rFont val="Arial"/>
        <b/>
        <color rgb="FFFFFF00"/>
        <sz val="14.0"/>
      </rPr>
      <t>MIC</t>
    </r>
    <r>
      <rPr>
        <rFont val="Arial"/>
        <b/>
        <color rgb="FFFFFFFF"/>
        <sz val="14.0"/>
      </rPr>
      <t xml:space="preserve"> </t>
    </r>
    <r>
      <rPr>
        <rFont val="Arial"/>
        <b/>
        <color rgb="FFFFFF00"/>
        <sz val="14.0"/>
      </rPr>
      <t>(MÓDULO 21/04 A 06/05)</t>
    </r>
  </si>
  <si>
    <t xml:space="preserve">MOR MEO ROB NIL </t>
  </si>
  <si>
    <t>JNU CNO DCP BGN MRT</t>
  </si>
  <si>
    <t>VLR AAJ TRI ROB RDZ ADO RBS NIL</t>
  </si>
  <si>
    <t xml:space="preserve">ARY JNU DCP BGN MMA </t>
  </si>
  <si>
    <t xml:space="preserve">ADR VLR JNU DCP BGN MMA </t>
  </si>
  <si>
    <r>
      <rPr>
        <rFont val="Arial"/>
        <b/>
        <color rgb="FFFF9900"/>
        <sz val="14.0"/>
      </rPr>
      <t xml:space="preserve">TYS PAI TRI RDZ BGN ARA/ </t>
    </r>
    <r>
      <rPr>
        <rFont val="Arial"/>
        <b/>
        <color rgb="FFFFFFFF"/>
        <sz val="14.0"/>
      </rPr>
      <t>GUI JAO RDZ RIC MMA</t>
    </r>
  </si>
  <si>
    <t>GUI JAO RDZ RIC MMA</t>
  </si>
  <si>
    <t>MDI AAJ LUI RMS MTO MIC</t>
  </si>
  <si>
    <t>GCO JOM RUD RMS BGN VAN</t>
  </si>
  <si>
    <r>
      <rPr>
        <rFont val="Arial"/>
        <b/>
        <color rgb="FFFFFFFF"/>
        <sz val="14.0"/>
      </rPr>
      <t xml:space="preserve">MDI JAO LMA MCI BGN VAN / </t>
    </r>
    <r>
      <rPr>
        <rFont val="Arial"/>
        <b/>
        <color rgb="FFFF9900"/>
        <sz val="14.0"/>
      </rPr>
      <t>BYR TRI RDZ RMS MIC NIL</t>
    </r>
  </si>
  <si>
    <t>ADR AAJ RDZ VRD NIL</t>
  </si>
  <si>
    <t xml:space="preserve">LSA OLI LUI MCI MRT MAI </t>
  </si>
  <si>
    <t>MAT ABO RUD BGN RIC</t>
  </si>
  <si>
    <t>MDI ABO ALX LUS ROM</t>
  </si>
  <si>
    <t>LSA TRA RUD LCO MAI NEV</t>
  </si>
  <si>
    <t>GCO JOM RDZ MCI LCO MAI NEV</t>
  </si>
  <si>
    <t>LSA CNO JAO LMA VRD MMA</t>
  </si>
  <si>
    <r>
      <rPr>
        <rFont val="Arial"/>
        <b/>
        <color rgb="FFFFFFFF"/>
        <sz val="14.0"/>
      </rPr>
      <t xml:space="preserve">MQT TYS JAO ALX RBS / </t>
    </r>
    <r>
      <rPr>
        <rFont val="Arial"/>
        <b/>
        <color rgb="FFFFFF00"/>
        <sz val="14.0"/>
      </rPr>
      <t>MQT CNO JAO ALX RBS</t>
    </r>
  </si>
  <si>
    <t>GCO MDI NGA RDZ MAI</t>
  </si>
  <si>
    <t xml:space="preserve">GBR MDI MQT RDZ NIL / </t>
  </si>
  <si>
    <t>TYS SEA ROB MMA ROM</t>
  </si>
  <si>
    <t>CAV CNO OLI ALX MTC</t>
  </si>
  <si>
    <t>ARY MDI SEA PTO ROM</t>
  </si>
  <si>
    <t xml:space="preserve">JAI JAO LMA RMS REG VAN </t>
  </si>
  <si>
    <r>
      <rPr>
        <rFont val="Arial"/>
        <b/>
        <color theme="1"/>
        <sz val="14.0"/>
      </rPr>
      <t xml:space="preserve">JAI JAO </t>
    </r>
    <r>
      <rPr>
        <rFont val="Arial"/>
        <b/>
        <color rgb="FF0000FF"/>
        <sz val="14.0"/>
      </rPr>
      <t>LMA</t>
    </r>
    <r>
      <rPr>
        <rFont val="Arial"/>
        <b/>
        <color theme="1"/>
        <sz val="14.0"/>
      </rPr>
      <t xml:space="preserve"> </t>
    </r>
    <r>
      <rPr>
        <rFont val="Arial"/>
        <b/>
        <color rgb="FFFFFFFF"/>
        <sz val="14.0"/>
      </rPr>
      <t>ROB</t>
    </r>
    <r>
      <rPr>
        <rFont val="Arial"/>
        <b/>
        <color theme="1"/>
        <sz val="14.0"/>
      </rPr>
      <t xml:space="preserve"> RMS REG VAN </t>
    </r>
  </si>
  <si>
    <t xml:space="preserve">JAI JAO ROB RMS REG VAN </t>
  </si>
  <si>
    <t>PBO PAI DGO LCO</t>
  </si>
  <si>
    <t>MDI MOR DCP ADO</t>
  </si>
  <si>
    <t>MDI SAL DGO MOA</t>
  </si>
  <si>
    <t>ARY AAJ DGO MTC REG</t>
  </si>
  <si>
    <t>JAI TGO ROB LEM MOA ROM</t>
  </si>
  <si>
    <t>MDI ABO DGO VAN RBS NEV</t>
  </si>
  <si>
    <r>
      <t xml:space="preserve">JAI TRA RUD SMR MAI LUS / </t>
    </r>
    <r>
      <rPr>
        <rFont val="Arial"/>
        <b/>
        <color rgb="FFFFFFFF"/>
        <sz val="14.0"/>
      </rPr>
      <t>JNU TRI RDZ LCO MTC</t>
    </r>
  </si>
  <si>
    <t>CAV ABO RUD SMR FDZ ROM GON</t>
  </si>
  <si>
    <t>PAI ABO RDZ LCO MRT</t>
  </si>
  <si>
    <t>LSA SAL TRA JOM RDZ LMA SMR LCO VAN LUS MRT GON NEV</t>
  </si>
  <si>
    <r>
      <rPr>
        <rFont val="Arial"/>
        <b/>
        <color rgb="FFFFFF00"/>
        <sz val="14.0"/>
      </rPr>
      <t>GUI GCO</t>
    </r>
    <r>
      <rPr>
        <rFont val="Arial"/>
        <b/>
        <color rgb="FFFFFFFF"/>
        <sz val="14.0"/>
      </rPr>
      <t xml:space="preserve"> ABQ PBO MAT </t>
    </r>
    <r>
      <rPr>
        <rFont val="Arial"/>
        <b/>
        <color rgb="FFFFFF00"/>
        <sz val="14.0"/>
      </rPr>
      <t>CAV</t>
    </r>
    <r>
      <rPr>
        <rFont val="Arial"/>
        <b/>
        <color rgb="FFFFFFFF"/>
        <sz val="14.0"/>
      </rPr>
      <t xml:space="preserve"> TYS SAL MQT SEA MOR AAJ JNU TRA TRI RDZ RUD ALX MOA VAN LUS MTC MRT RIC FDZ MIC MMA </t>
    </r>
    <r>
      <rPr>
        <rFont val="Arial"/>
        <b/>
        <color rgb="FFFFFF00"/>
        <sz val="14.0"/>
      </rPr>
      <t>JUL RAY RAF (GratRep)</t>
    </r>
  </si>
  <si>
    <t>MQT VLR TGO PTO SMR  ADO MAI GON</t>
  </si>
  <si>
    <t>SEA AAJ RUD VRD MIC ROM GON</t>
  </si>
  <si>
    <t>MAT DAT RDZ ALX MOA LCO ROM GON</t>
  </si>
  <si>
    <t xml:space="preserve">SEA AAJ ALX FDZ ARA </t>
  </si>
  <si>
    <t>PBO TRA ALX MTO FDZ GON</t>
  </si>
  <si>
    <t>PBO DAT LUI LMA MCI MTO FDZ TIG</t>
  </si>
  <si>
    <t>PBO ARY LSA GBR DGO MOA ARA</t>
  </si>
  <si>
    <t>PAI SEA JOM PTO MCI REG  FDZ</t>
  </si>
  <si>
    <t>LSA SEA PTO MCI REG MAI</t>
  </si>
  <si>
    <t>GBR SEA LUI VRD LCO MRT</t>
  </si>
  <si>
    <t xml:space="preserve">GBR MOR DAT RDZ DGO RMS MOA LCO ARA GON </t>
  </si>
  <si>
    <t>GUI NGA RUD SMR ROM NIL TIG</t>
  </si>
  <si>
    <t>LSA ARY AAJ NGA ALX MAI MRT GON</t>
  </si>
  <si>
    <t>MDI ABO LMA LEM MAI GON</t>
  </si>
  <si>
    <t>ADR SAL LUI REG</t>
  </si>
  <si>
    <t>SAL TGO LUI MDS RIC NIL</t>
  </si>
  <si>
    <t>SAL MOR DGO RIC</t>
  </si>
  <si>
    <t>PBO ADR OLI TGO LMA VRD DCP VAN LUS ROM GON</t>
  </si>
  <si>
    <t>VLR CNO ALX RIC ARA</t>
  </si>
  <si>
    <t>CAV PAI TRA ALX MOA GON</t>
  </si>
  <si>
    <t xml:space="preserve">PAI VLR OLI DGO MOA MAI MRT </t>
  </si>
  <si>
    <t>PAI JAO ROB RMS RIC MIC</t>
  </si>
  <si>
    <t>PAI JAO ALX MOA RIC</t>
  </si>
  <si>
    <r>
      <rPr>
        <rFont val="Arial"/>
        <b/>
        <color theme="1"/>
        <sz val="14.0"/>
      </rPr>
      <t xml:space="preserve">MQT TRI LUI RMS MTO GON 
</t>
    </r>
    <r>
      <rPr>
        <rFont val="Arial"/>
        <b/>
        <color rgb="FFFFFF00"/>
        <sz val="14.0"/>
      </rPr>
      <t>PBO AAJ RDZ SMR MAI</t>
    </r>
  </si>
  <si>
    <t>AAJ JNU DGO MTO NIL</t>
  </si>
  <si>
    <t>AAJ JNU JOM RUD MDS MTO MRT</t>
  </si>
  <si>
    <t>ADR DAT RUD MTC MMA</t>
  </si>
  <si>
    <t>TYS MOR ALX ADO</t>
  </si>
  <si>
    <r>
      <t xml:space="preserve">MQT AAJ LUI RMS LCO MRT
</t>
    </r>
    <r>
      <rPr>
        <rFont val="Arial"/>
        <b/>
        <strike/>
        <color rgb="FFFF9900"/>
        <sz val="14.0"/>
      </rPr>
      <t>TYS DAT DGO MTC MAI TIG</t>
    </r>
  </si>
  <si>
    <t>JNU MEO DGO MRT</t>
  </si>
  <si>
    <t>MOR MEO ALX MMA NIL</t>
  </si>
  <si>
    <t>MOR MEO RUD BGN REG MTC</t>
  </si>
  <si>
    <t>JNU AAJ ABO TGO DCP BGN ADO</t>
  </si>
  <si>
    <r>
      <rPr>
        <rFont val="Arial"/>
        <b/>
        <color rgb="FF000000"/>
        <sz val="14.0"/>
      </rPr>
      <t xml:space="preserve">2811
226:55h
</t>
    </r>
    <r>
      <rPr>
        <rFont val="Arial"/>
        <b/>
        <color rgb="FFFF0000"/>
        <sz val="14.0"/>
      </rPr>
      <t>RESTRITO PARA PME
TROCA GSV M2</t>
    </r>
    <r>
      <rPr>
        <rFont val="Arial"/>
        <b/>
        <color rgb="FF000000"/>
        <sz val="14.0"/>
      </rPr>
      <t xml:space="preserve">
            </t>
    </r>
  </si>
  <si>
    <t>RECEBIMENTO DA ANV 2811 PAMAGL</t>
  </si>
  <si>
    <t>GL13</t>
  </si>
  <si>
    <t>GL12 MN</t>
  </si>
  <si>
    <t>MN11 BV1410 MN1720 BC1950 MN2100</t>
  </si>
  <si>
    <t>MN19 MN</t>
  </si>
  <si>
    <t>MN13 MN MN19 MN</t>
  </si>
  <si>
    <t>MN12 MY15 MN16</t>
  </si>
  <si>
    <t>MNT</t>
  </si>
  <si>
    <r>
      <rPr>
        <rFont val="Arial"/>
        <b/>
        <strike/>
        <color rgb="FFFFFFFF"/>
        <sz val="14.0"/>
      </rPr>
      <t xml:space="preserve"> </t>
    </r>
    <r>
      <rPr>
        <rFont val="Arial"/>
        <b/>
        <strike/>
        <color rgb="FFFFFFFF"/>
        <sz val="14.0"/>
      </rPr>
      <t>MN18 MN (PQD)</t>
    </r>
  </si>
  <si>
    <t>MN17 BV2020        MNT</t>
  </si>
  <si>
    <t>BV18 BV</t>
  </si>
  <si>
    <t>BV BV 
BV2350 MN0140</t>
  </si>
  <si>
    <t>PANE RAMPA</t>
  </si>
  <si>
    <t xml:space="preserve">MN19 BR2350 </t>
  </si>
  <si>
    <t>BR13 GR1640 GL19 BR2120</t>
  </si>
  <si>
    <t xml:space="preserve">BR14 CC1810 </t>
  </si>
  <si>
    <t xml:space="preserve"> CC                     MNT</t>
  </si>
  <si>
    <t>CC12 MN1415      MN18 BE2115</t>
  </si>
  <si>
    <t>BE15 MN18</t>
  </si>
  <si>
    <r>
      <rPr>
        <rFont val="Arial"/>
        <b/>
        <color rgb="FFFFFFFF"/>
        <sz val="13.0"/>
      </rPr>
      <t xml:space="preserve">MN13 MN14 /
</t>
    </r>
    <r>
      <rPr>
        <rFont val="Arial"/>
        <b/>
        <color rgb="FFFFFF00"/>
        <sz val="13.0"/>
      </rPr>
      <t>MN18 BE2115</t>
    </r>
  </si>
  <si>
    <t>BE1230 MN1530</t>
  </si>
  <si>
    <t>MN13 KO1525 MN1750 OW2030 MN2110</t>
  </si>
  <si>
    <r>
      <rPr>
        <rFont val="Arial"/>
        <b/>
        <color rgb="FFFFFFFF"/>
        <sz val="12.0"/>
      </rPr>
      <t>ANIVERSÁRIO</t>
    </r>
    <r>
      <rPr>
        <rFont val="Arial"/>
        <b/>
        <color rgb="FFFFFFFF"/>
        <sz val="12.0"/>
      </rPr>
      <t xml:space="preserve"> 1º/9º GAV</t>
    </r>
  </si>
  <si>
    <t>NT12 MQ1815 TS2115 MQ2245</t>
  </si>
  <si>
    <t>MQ12 TS15 MQ18 BE1850</t>
  </si>
  <si>
    <r>
      <rPr>
        <rFont val="Arial"/>
        <b/>
        <color rgb="FFFFFFFF"/>
        <sz val="14.0"/>
      </rPr>
      <t xml:space="preserve">BE12 </t>
    </r>
    <r>
      <rPr>
        <rFont val="Arial"/>
        <b/>
        <color rgb="FFFFFF00"/>
        <sz val="14.0"/>
      </rPr>
      <t>MN1645 BR2305 SM0315</t>
    </r>
  </si>
  <si>
    <t>SM17 CO1905 SM0045 BR0455</t>
  </si>
  <si>
    <t>BR18 JU2255 PL2340</t>
  </si>
  <si>
    <t>PL20 JU2210 AN0320 BR0340</t>
  </si>
  <si>
    <t>BR1530 MN2030</t>
  </si>
  <si>
    <r>
      <t xml:space="preserve">MN12 MN        </t>
    </r>
    <r>
      <rPr>
        <rFont val="Arial"/>
        <b/>
        <strike/>
        <color rgb="FFFF9900"/>
        <sz val="14.0"/>
      </rPr>
      <t xml:space="preserve">  MN15 MN</t>
    </r>
  </si>
  <si>
    <t>MN 18 MN</t>
  </si>
  <si>
    <t>MN 20 MN 22 MN (CFI MQT)</t>
  </si>
  <si>
    <t>MN12 VH1610 MN1850</t>
  </si>
  <si>
    <t>MN18 BE2125</t>
  </si>
  <si>
    <t>BE12 NT1725</t>
  </si>
  <si>
    <t>NT09 FZ1130 BE16 MN1910</t>
  </si>
  <si>
    <r>
      <rPr>
        <rFont val="Arial"/>
        <b/>
        <color rgb="FFFFFFFF"/>
        <sz val="14.0"/>
      </rPr>
      <t xml:space="preserve">MN16 KO1830 MN1930
</t>
    </r>
    <r>
      <rPr>
        <rFont val="Arial"/>
        <b/>
        <color rgb="FF000000"/>
        <sz val="14.0"/>
      </rPr>
      <t>MN21 MN22
MN22 MN23</t>
    </r>
  </si>
  <si>
    <t>TT11 KO1425 MN1650 OW19 MN1940</t>
  </si>
  <si>
    <t>REPARO DE HÉLICE</t>
  </si>
  <si>
    <r>
      <rPr>
        <rFont val="Arial"/>
        <b/>
        <color rgb="FFFFFFFF"/>
        <sz val="14.0"/>
      </rPr>
      <t xml:space="preserve">MN12 OW1410 MN1450 
</t>
    </r>
    <r>
      <rPr>
        <rFont val="Arial"/>
        <b/>
        <color rgb="FFFF9900"/>
        <sz val="14.0"/>
      </rPr>
      <t>MN1620 BE2135 BV0130</t>
    </r>
  </si>
  <si>
    <t>BV16 MN1910 CC23 MN2310</t>
  </si>
  <si>
    <t>MN12 TS17 MN1850</t>
  </si>
  <si>
    <t>UA13 MK1450 UA1640 MK1830 UA1850</t>
  </si>
  <si>
    <t>UA13 MK1450 UA1640 MK1830 UA2020 MN 2230</t>
  </si>
  <si>
    <t>MN12 TF1450 CA1705 TF1920 CA2135 PV2255</t>
  </si>
  <si>
    <t>PV10 TF13 WCA1515 PV1635</t>
  </si>
  <si>
    <t>PV10 TF13 WCA1515 MN1635</t>
  </si>
  <si>
    <t>MN10 TF13 WCA1515 PV1635</t>
  </si>
  <si>
    <t>PV12 TF450 CA1715 TF1930 CA2145 MN2345</t>
  </si>
  <si>
    <t>UA13 MK15 UA17 SQ1930 UA2030</t>
  </si>
  <si>
    <r>
      <rPr>
        <rFont val="Arial"/>
        <b/>
        <color rgb="FFFFFFFF"/>
        <sz val="14.0"/>
      </rPr>
      <t xml:space="preserve">UA13 </t>
    </r>
    <r>
      <rPr>
        <rFont val="Arial"/>
        <b/>
        <strike/>
        <color rgb="FFFFFFFF"/>
        <sz val="14.0"/>
      </rPr>
      <t>MK15 UA17</t>
    </r>
    <r>
      <rPr>
        <rFont val="Arial"/>
        <b/>
        <color rgb="FFFFFFFF"/>
        <sz val="14.0"/>
      </rPr>
      <t xml:space="preserve"> SQ1930 UA2030</t>
    </r>
  </si>
  <si>
    <r>
      <t xml:space="preserve">UA13 MK15 </t>
    </r>
    <r>
      <rPr>
        <rFont val="Arial"/>
        <b/>
        <color rgb="FF0000FF"/>
        <sz val="14.0"/>
      </rPr>
      <t xml:space="preserve">UA17 </t>
    </r>
    <r>
      <rPr>
        <rFont val="Arial"/>
        <b/>
        <strike/>
        <color rgb="FF0000FF"/>
        <sz val="14.0"/>
      </rPr>
      <t>MK19</t>
    </r>
    <r>
      <rPr>
        <rFont val="Arial"/>
        <b/>
        <strike/>
        <color rgb="FFFFFFFF"/>
        <sz val="14.0"/>
      </rPr>
      <t xml:space="preserve"> UA21 MN2310</t>
    </r>
  </si>
  <si>
    <t>UA13 MK15 UA17 MN1910</t>
  </si>
  <si>
    <t>INSPEÇÃO 1A
TROCA DO MOTOR 2</t>
  </si>
  <si>
    <r>
      <t xml:space="preserve">INSPEÇÃO 1A  
TROCA DO MOTOR 2
</t>
    </r>
    <r>
      <rPr>
        <rFont val="Arial"/>
        <b/>
        <color rgb="FFFFFFFF"/>
        <sz val="12.0"/>
      </rPr>
      <t>MN17 MN (EEXD)</t>
    </r>
    <r>
      <rPr>
        <rFont val="Arial"/>
        <b/>
        <color theme="1"/>
        <sz val="12.0"/>
      </rPr>
      <t xml:space="preserve">
</t>
    </r>
  </si>
  <si>
    <r>
      <rPr>
        <rFont val="Arial"/>
        <b/>
        <strike/>
        <color rgb="FFFFFFFF"/>
        <sz val="11.0"/>
      </rPr>
      <t xml:space="preserve">MN14 MN15
MN15 MN16
(PQD)
</t>
    </r>
    <r>
      <rPr>
        <rFont val="Arial"/>
        <b/>
        <strike/>
        <color rgb="FFFFFF00"/>
        <sz val="11.0"/>
      </rPr>
      <t>MN19 MN20
(FR-ALA)</t>
    </r>
  </si>
  <si>
    <t>MN15 TS1820 MQ2120 MN00</t>
  </si>
  <si>
    <t>LIMALHA</t>
  </si>
  <si>
    <t>MN18 UA 2010</t>
  </si>
  <si>
    <t>UA WSQ UA</t>
  </si>
  <si>
    <t>UA MK UA</t>
  </si>
  <si>
    <t>UA PC UA</t>
  </si>
  <si>
    <t>UA MN</t>
  </si>
  <si>
    <t>Reparo das helices</t>
  </si>
  <si>
    <t xml:space="preserve">MN12 UA1545 </t>
  </si>
  <si>
    <t>UA14 YA1620 UA1840 YA21 UA2150</t>
  </si>
  <si>
    <r>
      <t xml:space="preserve">UA12 SQ1430 </t>
    </r>
    <r>
      <rPr>
        <rFont val="Arial"/>
        <b/>
        <strike val="0"/>
        <color rgb="FFFFFFFF"/>
        <sz val="14.0"/>
      </rPr>
      <t>UA17 MK19 UA1930</t>
    </r>
  </si>
  <si>
    <t>UA12 SQ1430 UA17 MN1410</t>
  </si>
  <si>
    <t>MN12 UA1540 YA 1750 PC2100 MN2230</t>
  </si>
  <si>
    <t>MN18 MN19
(1)</t>
  </si>
  <si>
    <t>MN23 BV0210 BE0545</t>
  </si>
  <si>
    <t>BE19 MN2215</t>
  </si>
  <si>
    <t>MN11 BV1240</t>
  </si>
  <si>
    <t>BV17 PV2020</t>
  </si>
  <si>
    <t>PV</t>
  </si>
  <si>
    <t>PV21 MN23</t>
  </si>
  <si>
    <t xml:space="preserve">TROCA DA BB HID 1   DRENAGEM DO OLEO M2 </t>
  </si>
  <si>
    <t>MN19 AF</t>
  </si>
  <si>
    <r>
      <rPr>
        <rFont val="Arial"/>
        <b/>
        <color rgb="FFFFFFFF"/>
        <sz val="14.0"/>
      </rPr>
      <t xml:space="preserve">AF AF
</t>
    </r>
    <r>
      <rPr>
        <rFont val="Arial"/>
        <b/>
        <strike/>
        <color rgb="FFFFFFFF"/>
        <sz val="14.0"/>
      </rPr>
      <t>AF AF</t>
    </r>
    <r>
      <rPr>
        <rFont val="Arial"/>
        <b/>
        <color rgb="FFFFFFFF"/>
        <sz val="14.0"/>
      </rPr>
      <t xml:space="preserve"> (SMET)</t>
    </r>
  </si>
  <si>
    <t>AF AF
AF AF</t>
  </si>
  <si>
    <t>AF GO</t>
  </si>
  <si>
    <t>GO MN</t>
  </si>
  <si>
    <t xml:space="preserve">PESQUISA DE PANE </t>
  </si>
  <si>
    <t>PESQUISA DE PANE</t>
  </si>
  <si>
    <t>MN12 SN15 BE1645</t>
  </si>
  <si>
    <r>
      <rPr>
        <rFont val="Arial"/>
        <b/>
        <color rgb="FFFFFFFF"/>
        <sz val="14.0"/>
      </rPr>
      <t xml:space="preserve">BE12 AA1525 MN1845 </t>
    </r>
    <r>
      <rPr>
        <rFont val="Arial"/>
        <b/>
        <color rgb="FFFF9900"/>
        <sz val="14.0"/>
      </rPr>
      <t>MN21 BV0010 MN0150</t>
    </r>
  </si>
  <si>
    <t>MN12 UA1540 YA1920 MN2150</t>
  </si>
  <si>
    <t>MN12 VH1610 MN19</t>
  </si>
  <si>
    <t>MN12 UA1540 VH1750</t>
  </si>
  <si>
    <t>VH18 MN2040</t>
  </si>
  <si>
    <t>REALIZAR LAV COMP + CHEQUE 300FH</t>
  </si>
  <si>
    <t>MN18 BV2110 MN2250</t>
  </si>
  <si>
    <t>MN13 BR GL</t>
  </si>
  <si>
    <t xml:space="preserve">GL13 SV1730 NT1945
</t>
  </si>
  <si>
    <t>NT13 MN2030</t>
  </si>
  <si>
    <t>MN12 UA1540 BV20</t>
  </si>
  <si>
    <t>BV12 UA1530 MN1740</t>
  </si>
  <si>
    <t>MN21 MN22
MN22 MN23</t>
  </si>
  <si>
    <t>MN18 MY2020 MN2120</t>
  </si>
  <si>
    <t>MN12 SN15 TS1750 SN2040 MN2210</t>
  </si>
  <si>
    <t>MN14            (PQD F3)</t>
  </si>
  <si>
    <t>MN14 MN15 MN16
(PQD F3)</t>
  </si>
  <si>
    <t>MN12 TT1615 MN1900</t>
  </si>
  <si>
    <t>MN TT</t>
  </si>
  <si>
    <t>TT MN</t>
  </si>
  <si>
    <t>DEMONSTRAÇÃO DE UTI AÉREA (DOMINGO AÉREO)</t>
  </si>
  <si>
    <t>IS
ARTCU
IEDS</t>
  </si>
  <si>
    <t>MN11 JV1605 TT1825 YA2115 UA2155</t>
  </si>
  <si>
    <t>UA13 MN1510</t>
  </si>
  <si>
    <t>MN12 KO1425 MN1655 UA19</t>
  </si>
  <si>
    <t>UA12 YA1410 TT17 MN1945</t>
  </si>
  <si>
    <t>MN12 OW1410 MN1450</t>
  </si>
  <si>
    <t>MN21 MN22
MN22 MN23
(CFI)</t>
  </si>
  <si>
    <r>
      <rPr>
        <rFont val="Arial"/>
        <b/>
        <color rgb="FFFF9900"/>
        <sz val="14.0"/>
      </rPr>
      <t xml:space="preserve">MN18 MN19
MN19 MN20
</t>
    </r>
    <r>
      <rPr>
        <rFont val="Arial"/>
        <b/>
        <color rgb="FFFFFFFF"/>
        <sz val="14.0"/>
      </rPr>
      <t>MN22 MN23
MN00 MN01</t>
    </r>
    <r>
      <rPr>
        <rFont val="Arial"/>
        <b/>
        <color rgb="FFFF9900"/>
        <sz val="14.0"/>
      </rPr>
      <t xml:space="preserve">
(CFI)</t>
    </r>
  </si>
  <si>
    <t>AGUARDA TUBO DE OLEO</t>
  </si>
  <si>
    <t>MN12 AN1815 BR2005 GL2225</t>
  </si>
  <si>
    <t xml:space="preserve">GL12 CO1620 </t>
  </si>
  <si>
    <t>CO11 SM1305 CT1440 GL1620</t>
  </si>
  <si>
    <t xml:space="preserve">GL12 BR1550 </t>
  </si>
  <si>
    <r>
      <rPr>
        <rFont val="Arial"/>
        <b/>
        <color rgb="FFFFFFFF"/>
        <sz val="14.0"/>
      </rPr>
      <t xml:space="preserve">BR12 CC1610 AT18 </t>
    </r>
    <r>
      <rPr>
        <rFont val="Arial"/>
        <b/>
        <color rgb="FFFF9900"/>
        <sz val="14.0"/>
      </rPr>
      <t>MN2140 BV0050 MN0245</t>
    </r>
  </si>
  <si>
    <t>TROCA DE PNEU E CONJUNTO DE FREIO ESQUERDO</t>
  </si>
  <si>
    <t>TROCA DE PNEU E CONJUNTO DE FREIO ESQUERDO + TROCA EXTINTOR MOTOR 1</t>
  </si>
  <si>
    <r>
      <rPr>
        <rFont val="Arial"/>
        <b/>
        <color rgb="FFFF9900"/>
        <sz val="14.0"/>
      </rPr>
      <t>MN12 PV1525 MN1720</t>
    </r>
    <r>
      <rPr>
        <rFont val="Arial"/>
        <b/>
        <color rgb="FFFFFFFF"/>
        <sz val="14.0"/>
      </rPr>
      <t xml:space="preserve"> MN1850 PV2215 MN0020</t>
    </r>
  </si>
  <si>
    <t>PANE DE RAMPA</t>
  </si>
  <si>
    <t>PANE DE RAMPA + TROCA DOS PARABRISAS</t>
  </si>
  <si>
    <t>AGUARDA CURA DD SELANTE DO PARABRISA</t>
  </si>
  <si>
    <t>LAVAGEM DE COMPRESSOR  + CHEQUES OPER.</t>
  </si>
  <si>
    <t xml:space="preserve">PESQUISA DE PANE DE FMM + INSTALAÇÃO DO LIMP. DE PARABRISA </t>
  </si>
  <si>
    <t>TROCA DE CONTROLADORA AQUEC. RUDDER + CHECKS FUNCIONAIS</t>
  </si>
  <si>
    <t>MN19 MN20</t>
  </si>
  <si>
    <t>OFRAG 240454</t>
  </si>
  <si>
    <t>OFRAG 240514</t>
  </si>
  <si>
    <t>OFRAG 240549</t>
  </si>
  <si>
    <t>OFRAG 240603</t>
  </si>
  <si>
    <t>OFRAG 240631/ OMOV 240049</t>
  </si>
  <si>
    <t>OFRAG 240560</t>
  </si>
  <si>
    <r>
      <rPr>
        <rFont val="Arial"/>
        <b/>
        <color rgb="FFFFFFFF"/>
        <sz val="13.0"/>
      </rPr>
      <t xml:space="preserve">SESQAE / </t>
    </r>
    <r>
      <rPr>
        <rFont val="Arial"/>
        <b/>
        <color rgb="FFFFFF00"/>
        <sz val="13.0"/>
      </rPr>
      <t>OFRAG 240652</t>
    </r>
  </si>
  <si>
    <t>OMOV 240067</t>
  </si>
  <si>
    <r>
      <rPr>
        <rFont val="Arial"/>
        <b/>
        <color rgb="FFFFFFFF"/>
        <sz val="14.0"/>
      </rPr>
      <t xml:space="preserve">OFRAG 240976 / </t>
    </r>
    <r>
      <rPr>
        <rFont val="Arial"/>
        <b/>
        <color rgb="FFFFFF00"/>
        <sz val="14.0"/>
      </rPr>
      <t>240967</t>
    </r>
  </si>
  <si>
    <t>OFRAG 241020</t>
  </si>
  <si>
    <t>OFRAG 241181</t>
  </si>
  <si>
    <t>OFRAG 241121</t>
  </si>
  <si>
    <t>OFRAG 241273</t>
  </si>
  <si>
    <t>OFRAG 241269</t>
  </si>
  <si>
    <t>OFRAG 241291 (AMANACI)</t>
  </si>
  <si>
    <t>OM 104</t>
  </si>
  <si>
    <t>OFRAG 241503</t>
  </si>
  <si>
    <r>
      <rPr>
        <rFont val="Arial"/>
        <b/>
        <strike/>
        <color rgb="FFFFFFFF"/>
        <sz val="9.0"/>
      </rPr>
      <t xml:space="preserve">SESQAE / </t>
    </r>
    <r>
      <rPr>
        <rFont val="Arial"/>
        <b/>
        <strike/>
        <color rgb="FFFFFF00"/>
        <sz val="9.0"/>
      </rPr>
      <t>SESQAE</t>
    </r>
  </si>
  <si>
    <t>OFRAG 241843</t>
  </si>
  <si>
    <t>EXTEC PISTA CRÍTICA - FASE 1 SBUA</t>
  </si>
  <si>
    <t>OFRAG 242040</t>
  </si>
  <si>
    <t>OFRAG 242084</t>
  </si>
  <si>
    <t>OFRAG 242161</t>
  </si>
  <si>
    <t>OFRAG 242195</t>
  </si>
  <si>
    <t>FIEX 056</t>
  </si>
  <si>
    <r>
      <rPr>
        <rFont val="Arial"/>
        <b/>
        <color rgb="FFFFFFFF"/>
        <sz val="14.0"/>
      </rPr>
      <t xml:space="preserve">OFRAG 242397 </t>
    </r>
    <r>
      <rPr>
        <rFont val="Arial"/>
        <b/>
        <color rgb="FFFFFF00"/>
        <sz val="14.0"/>
      </rPr>
      <t xml:space="preserve">/ </t>
    </r>
    <r>
      <rPr>
        <rFont val="Arial"/>
        <b/>
        <color rgb="FFFF9900"/>
        <sz val="14.0"/>
      </rPr>
      <t>OFRAG 242512</t>
    </r>
  </si>
  <si>
    <t>OFRAG 242526</t>
  </si>
  <si>
    <t>OFRAG 242557</t>
  </si>
  <si>
    <r>
      <rPr>
        <rFont val="Arial"/>
        <b/>
        <color rgb="FF000000"/>
        <sz val="14.0"/>
      </rPr>
      <t xml:space="preserve">OFRAG 242590 / </t>
    </r>
    <r>
      <rPr>
        <rFont val="Arial"/>
        <b/>
        <color rgb="FFFFFFFF"/>
        <sz val="14.0"/>
      </rPr>
      <t>SESQAE /</t>
    </r>
    <r>
      <rPr>
        <rFont val="Arial"/>
        <b/>
        <color rgb="FF0000FF"/>
        <sz val="14.0"/>
      </rPr>
      <t xml:space="preserve"> </t>
    </r>
    <r>
      <rPr>
        <rFont val="Arial"/>
        <b/>
        <color rgb="FF000000"/>
        <sz val="14.0"/>
      </rPr>
      <t>OFRAG 242590</t>
    </r>
  </si>
  <si>
    <t>OFRAG 242644</t>
  </si>
  <si>
    <t>OFRAG 262644</t>
  </si>
  <si>
    <t>OFRAG  242733</t>
  </si>
  <si>
    <t>OFRAG 242782</t>
  </si>
  <si>
    <t xml:space="preserve">OM 251 </t>
  </si>
  <si>
    <t>OFRAG 243222</t>
  </si>
  <si>
    <t>OFRAG 243579</t>
  </si>
  <si>
    <t>OFRAG 243646 (CRUZEX)</t>
  </si>
  <si>
    <t>OM 024</t>
  </si>
  <si>
    <t>OM 041</t>
  </si>
  <si>
    <t>OM 042</t>
  </si>
  <si>
    <t>OM 044</t>
  </si>
  <si>
    <t>OM 046</t>
  </si>
  <si>
    <t>OM 047*</t>
  </si>
  <si>
    <t xml:space="preserve"> OM 048</t>
  </si>
  <si>
    <t>OM 047</t>
  </si>
  <si>
    <t>OM 051</t>
  </si>
  <si>
    <t>OM 056</t>
  </si>
  <si>
    <r>
      <rPr>
        <rFont val="Arial"/>
        <b/>
        <color rgb="FFFFFFFF"/>
        <sz val="13.0"/>
      </rPr>
      <t xml:space="preserve">OM 065 / </t>
    </r>
    <r>
      <rPr>
        <rFont val="Arial"/>
        <b/>
        <color rgb="FFFFFF00"/>
        <sz val="13.0"/>
      </rPr>
      <t>OM 064</t>
    </r>
  </si>
  <si>
    <t>OM 064</t>
  </si>
  <si>
    <t>OM 067</t>
  </si>
  <si>
    <r>
      <rPr>
        <rFont val="Arial"/>
        <b/>
        <color rgb="FFFFFFFF"/>
        <sz val="14.0"/>
      </rPr>
      <t xml:space="preserve">OM 076 / </t>
    </r>
    <r>
      <rPr>
        <rFont val="Arial"/>
        <b/>
        <color rgb="FFFFFF00"/>
        <sz val="14.0"/>
      </rPr>
      <t>OM 079</t>
    </r>
  </si>
  <si>
    <t>OM 081</t>
  </si>
  <si>
    <t>OM 087*</t>
  </si>
  <si>
    <t>OM 086</t>
  </si>
  <si>
    <t>OM 090</t>
  </si>
  <si>
    <t>OM 093</t>
  </si>
  <si>
    <t>OM 095</t>
  </si>
  <si>
    <r>
      <rPr>
        <rFont val="Arial"/>
        <b/>
        <color rgb="FFFFFFFF"/>
        <sz val="14.0"/>
      </rPr>
      <t xml:space="preserve">OM 090 / </t>
    </r>
    <r>
      <rPr>
        <rFont val="Arial"/>
        <b/>
        <color rgb="FF000000"/>
        <sz val="14.0"/>
      </rPr>
      <t>OM 096*</t>
    </r>
  </si>
  <si>
    <t>OM 097</t>
  </si>
  <si>
    <r>
      <rPr>
        <rFont val="Arial"/>
        <b/>
        <color rgb="FFFFFFFF"/>
        <sz val="14.0"/>
      </rPr>
      <t xml:space="preserve">OM 100 / </t>
    </r>
    <r>
      <rPr>
        <rFont val="Arial"/>
        <b/>
        <color rgb="FFFF9900"/>
        <sz val="14.0"/>
      </rPr>
      <t>OM 101</t>
    </r>
  </si>
  <si>
    <t>OM 103</t>
  </si>
  <si>
    <t>OM 106</t>
  </si>
  <si>
    <t>OFRAG 241283 (AMANACI)</t>
  </si>
  <si>
    <t>OM 116</t>
  </si>
  <si>
    <t>OM 128</t>
  </si>
  <si>
    <r>
      <rPr>
        <rFont val="Arial"/>
        <b/>
        <strike/>
        <color rgb="FFFFFFFF"/>
        <sz val="10.0"/>
      </rPr>
      <t xml:space="preserve">OM 129 / </t>
    </r>
    <r>
      <rPr>
        <rFont val="Arial"/>
        <b/>
        <strike/>
        <color rgb="FFFFFF00"/>
        <sz val="10.0"/>
      </rPr>
      <t>OM 130*</t>
    </r>
  </si>
  <si>
    <t>OM 130</t>
  </si>
  <si>
    <t>OM 133</t>
  </si>
  <si>
    <t>OM 136</t>
  </si>
  <si>
    <t>OM 159</t>
  </si>
  <si>
    <t>OM 176</t>
  </si>
  <si>
    <t>OM 178</t>
  </si>
  <si>
    <t>OM 180</t>
  </si>
  <si>
    <t>OM 181</t>
  </si>
  <si>
    <t>OM 183</t>
  </si>
  <si>
    <t>OM 195</t>
  </si>
  <si>
    <r>
      <rPr>
        <rFont val="Arial"/>
        <b/>
        <color rgb="FFFFFFFF"/>
        <sz val="14.0"/>
      </rPr>
      <t xml:space="preserve">OM 210/ </t>
    </r>
    <r>
      <rPr>
        <rFont val="Arial"/>
        <b/>
        <color rgb="FFFF9900"/>
        <sz val="14.0"/>
      </rPr>
      <t>OM 211</t>
    </r>
  </si>
  <si>
    <t>OM 213</t>
  </si>
  <si>
    <t>OM 215</t>
  </si>
  <si>
    <t>OM 217</t>
  </si>
  <si>
    <r>
      <rPr>
        <rFont val="Arial"/>
        <b/>
        <color rgb="FF000000"/>
        <sz val="14.0"/>
      </rPr>
      <t xml:space="preserve">OM 220 / </t>
    </r>
    <r>
      <rPr>
        <rFont val="Arial"/>
        <b/>
        <color rgb="FFFFFFFF"/>
        <sz val="14.0"/>
      </rPr>
      <t>OM 222 /</t>
    </r>
    <r>
      <rPr>
        <rFont val="Arial"/>
        <b/>
        <color rgb="FF0000FF"/>
        <sz val="14.0"/>
      </rPr>
      <t xml:space="preserve"> </t>
    </r>
    <r>
      <rPr>
        <rFont val="Arial"/>
        <b/>
        <color rgb="FF000000"/>
        <sz val="14.0"/>
      </rPr>
      <t>OM 220</t>
    </r>
  </si>
  <si>
    <t>OM 224</t>
  </si>
  <si>
    <t>OM 225</t>
  </si>
  <si>
    <t>OM 229</t>
  </si>
  <si>
    <t>OM 233</t>
  </si>
  <si>
    <t>OM 235</t>
  </si>
  <si>
    <t>OM 238</t>
  </si>
  <si>
    <t>OM 237</t>
  </si>
  <si>
    <t>OM 242</t>
  </si>
  <si>
    <t>OFRAG 243020</t>
  </si>
  <si>
    <t>EXTEC PISTA CRÍTICA / NVG - FASE 3 SBTT</t>
  </si>
  <si>
    <t>OM 279</t>
  </si>
  <si>
    <t>OM 287</t>
  </si>
  <si>
    <t>OM 288</t>
  </si>
  <si>
    <t>OM 289</t>
  </si>
  <si>
    <t>OM 294</t>
  </si>
  <si>
    <r>
      <rPr>
        <rFont val="Arial"/>
        <b/>
        <color rgb="FFFF9900"/>
        <sz val="14.0"/>
      </rPr>
      <t xml:space="preserve">OM 296 / </t>
    </r>
    <r>
      <rPr>
        <rFont val="Arial"/>
        <b/>
        <color rgb="FFFFFFFF"/>
        <sz val="14.0"/>
      </rPr>
      <t>OM 298</t>
    </r>
  </si>
  <si>
    <t>OM 308 (CATRIMANI II)</t>
  </si>
  <si>
    <t>OM 311</t>
  </si>
  <si>
    <r>
      <rPr>
        <rFont val="Arial"/>
        <b/>
        <color rgb="FFFF9900"/>
        <sz val="14.0"/>
      </rPr>
      <t xml:space="preserve">OM 316 / </t>
    </r>
    <r>
      <rPr>
        <rFont val="Arial"/>
        <b/>
        <color rgb="FFFFFFFF"/>
        <sz val="14.0"/>
      </rPr>
      <t>OM 317</t>
    </r>
    <r>
      <rPr>
        <rFont val="Arial"/>
        <b/>
        <color rgb="FFFF9900"/>
        <sz val="14.0"/>
      </rPr>
      <t xml:space="preserve"> </t>
    </r>
  </si>
  <si>
    <t>OM 342</t>
  </si>
  <si>
    <t>GBR PAI ROB PTO BOR MTO</t>
  </si>
  <si>
    <t>PAI AAJ TAV ABO DCP MRT ROM</t>
  </si>
  <si>
    <t>JAI TYS RUD MTO</t>
  </si>
  <si>
    <t>PAI AAJ TAV RUD VAN</t>
  </si>
  <si>
    <t>PBO TYS ALX RBS REG</t>
  </si>
  <si>
    <t xml:space="preserve">PBO CAV ROB REG </t>
  </si>
  <si>
    <t xml:space="preserve"> GBR AAJ ROB ARA MMA </t>
  </si>
  <si>
    <t>PBO ADR LSA GBR PAI CAV MQT MEO ROB PTO MOA REG MTC ROM NIL</t>
  </si>
  <si>
    <t>JNU SEA RUD RMS LCO MIC</t>
  </si>
  <si>
    <t>JNU SEA PTO VLZ LCO MIC</t>
  </si>
  <si>
    <t>GBR MOR RUD LCO VAN RIC</t>
  </si>
  <si>
    <r>
      <rPr>
        <rFont val="Arial"/>
        <b/>
        <color rgb="FFFFFFFF"/>
        <sz val="14.0"/>
      </rPr>
      <t xml:space="preserve">CAV JAO LMA MIC / </t>
    </r>
    <r>
      <rPr>
        <rFont val="Arial"/>
        <b/>
        <color rgb="FFFFFF00"/>
        <sz val="14.0"/>
      </rPr>
      <t>PAI TRA NGA RUD MCI VAN RIC MIC</t>
    </r>
  </si>
  <si>
    <t>PAI TRA NGA RUD MCI VAN RIC MIC</t>
  </si>
  <si>
    <t>SAL MCD LMA VLZ MOA MAI</t>
  </si>
  <si>
    <t>BYR TRI RDZ MCI MTC MMA / ADR NGA JAO DCP VAN LUS</t>
  </si>
  <si>
    <t>ADR NGA JAO DCP VAN LUS</t>
  </si>
  <si>
    <r>
      <t xml:space="preserve">SAL VLR DCP LM / </t>
    </r>
    <r>
      <rPr>
        <rFont val="Arial"/>
        <b/>
        <strike/>
        <color rgb="FFFF9900"/>
        <sz val="14.0"/>
      </rPr>
      <t>SAL MDI DCP LM</t>
    </r>
  </si>
  <si>
    <t>ARY MDI MEO RDZ MTC ADO</t>
  </si>
  <si>
    <t>ARY MDI MEO PTO LUS ADO</t>
  </si>
  <si>
    <t xml:space="preserve">MAT MQT RDZ VRD RBS </t>
  </si>
  <si>
    <t>MDI OLI ROB DGO VAN RIC</t>
  </si>
  <si>
    <t>MQT MEO DGO MTO LUS</t>
  </si>
  <si>
    <r>
      <rPr>
        <rFont val="Arial"/>
        <b/>
        <color rgb="FFFFFFFF"/>
        <sz val="14.0"/>
      </rPr>
      <t xml:space="preserve">ADR TGO MEO DGO LCO BGN /
</t>
    </r>
    <r>
      <rPr>
        <rFont val="Arial"/>
        <b/>
        <color rgb="FF000000"/>
        <sz val="14.0"/>
      </rPr>
      <t>ADR MQT DGO BGN</t>
    </r>
  </si>
  <si>
    <t>CAV TGO MEO ROB RMS LCO LUS</t>
  </si>
  <si>
    <r>
      <t xml:space="preserve">ADR MEO ROB LEM RIC ARA </t>
    </r>
    <r>
      <rPr>
        <rFont val="Arial"/>
        <b/>
        <color rgb="FFFF9900"/>
        <sz val="14.0"/>
      </rPr>
      <t xml:space="preserve"> </t>
    </r>
    <r>
      <rPr>
        <rFont val="Arial"/>
        <b/>
        <color rgb="FFFFFFFF"/>
        <sz val="14.0"/>
      </rPr>
      <t>/</t>
    </r>
    <r>
      <rPr>
        <rFont val="Arial"/>
        <b/>
        <color rgb="FFFF9900"/>
        <sz val="14.0"/>
      </rPr>
      <t xml:space="preserve"> MAT JOM LUI RMS LUS RBS GON</t>
    </r>
  </si>
  <si>
    <t>MAT JOM LUI RMS LUS RBS GON</t>
  </si>
  <si>
    <t>CAV ABO PTO VLZ  LUS ARA GON</t>
  </si>
  <si>
    <t>CAV MEO TRA LMA MOA MTC GON</t>
  </si>
  <si>
    <t>LSA SAL ABO JOM DGO DCP LUS MAI MRT RIC</t>
  </si>
  <si>
    <t>SAL MQT ABO JOM DGO DCP LUS MAI MRT RIC</t>
  </si>
  <si>
    <t>PAI VLR AAJ JAO ALX MMA RBS</t>
  </si>
  <si>
    <r>
      <rPr>
        <rFont val="Arial"/>
        <b/>
        <color theme="1"/>
        <sz val="14.0"/>
      </rPr>
      <t xml:space="preserve">TRIPULANTES ENVOLVIDOS: MCI LUI LMA ALX/ </t>
    </r>
    <r>
      <rPr>
        <rFont val="Arial"/>
        <b/>
        <color theme="0"/>
        <sz val="14.0"/>
      </rPr>
      <t>LSA TYS RUD DCP MTO</t>
    </r>
  </si>
  <si>
    <r>
      <t xml:space="preserve">MDI JAO LMA MTO VAN / </t>
    </r>
    <r>
      <rPr>
        <rFont val="Arial"/>
        <b/>
        <strike/>
        <color rgb="FFFFFF00"/>
        <sz val="14.0"/>
      </rPr>
      <t>LSA TRI LMA MDS RIC</t>
    </r>
  </si>
  <si>
    <t xml:space="preserve">MDI NGA LUI  MCI LCO BGN </t>
  </si>
  <si>
    <t>GCO JOM LMA LCO MAI TIG</t>
  </si>
  <si>
    <t>MAT JAI PAI MQT SEA AAJ NGA DGO RIC MMA</t>
  </si>
  <si>
    <t>PAI GBR VLR ABO RDZ DGO MCI LCO LUS MAI NIL</t>
  </si>
  <si>
    <r>
      <rPr>
        <rFont val="Arial"/>
        <b/>
        <color rgb="FFFFFFFF"/>
        <sz val="14.0"/>
      </rPr>
      <t xml:space="preserve">PAI GBR VLR </t>
    </r>
    <r>
      <rPr>
        <rFont val="Arial"/>
        <b/>
        <color rgb="FF0000FF"/>
        <sz val="14.0"/>
      </rPr>
      <t>BYR</t>
    </r>
    <r>
      <rPr>
        <rFont val="Arial"/>
        <b/>
        <color rgb="FFFFFFFF"/>
        <sz val="14.0"/>
      </rPr>
      <t xml:space="preserve"> ABO RDZ DGO MCI LCO LUS MAI NIL</t>
    </r>
  </si>
  <si>
    <t>PAI VLR ABO RDZ DGO MCI LCO LUS MAI NIL</t>
  </si>
  <si>
    <t>SAL MDI MOR VLR TRA RDZ DGO LUS MTC MTO</t>
  </si>
  <si>
    <t>MAT MDI RDZ ARA</t>
  </si>
  <si>
    <t>PBO MQT RUD RMS REG</t>
  </si>
  <si>
    <t>JAI TRA ROB LEM ARA FDZ</t>
  </si>
  <si>
    <t>JNU CNO RUD LCO MTO</t>
  </si>
  <si>
    <r>
      <rPr>
        <rFont val="Arial"/>
        <b/>
        <color rgb="FFFFFFFF"/>
        <sz val="14.0"/>
      </rPr>
      <t>MAT</t>
    </r>
    <r>
      <rPr>
        <rFont val="Arial"/>
        <b/>
        <color rgb="FF0000FF"/>
        <sz val="14.0"/>
      </rPr>
      <t xml:space="preserve"> </t>
    </r>
    <r>
      <rPr>
        <rFont val="Arial"/>
        <b/>
        <color rgb="FFEA4335"/>
        <sz val="14.0"/>
      </rPr>
      <t>MQT</t>
    </r>
    <r>
      <rPr>
        <rFont val="Arial"/>
        <b/>
        <color rgb="FF0000FF"/>
        <sz val="14.0"/>
      </rPr>
      <t xml:space="preserve"> </t>
    </r>
    <r>
      <rPr>
        <rFont val="Arial"/>
        <b/>
        <color rgb="FFFFFFFF"/>
        <sz val="14.0"/>
      </rPr>
      <t>VLR</t>
    </r>
    <r>
      <rPr>
        <rFont val="Arial"/>
        <b/>
        <color theme="1"/>
        <sz val="14.0"/>
      </rPr>
      <t xml:space="preserve"> </t>
    </r>
    <r>
      <rPr>
        <rFont val="Arial"/>
        <b/>
        <color rgb="FFCC4125"/>
        <sz val="14.0"/>
      </rPr>
      <t xml:space="preserve">CNO </t>
    </r>
    <r>
      <rPr>
        <rFont val="Arial"/>
        <b/>
        <color rgb="FFFFFFFF"/>
        <sz val="14.0"/>
      </rPr>
      <t>NGA</t>
    </r>
    <r>
      <rPr>
        <rFont val="Arial"/>
        <b/>
        <color rgb="FFCC4125"/>
        <sz val="14.0"/>
      </rPr>
      <t xml:space="preserve"> JAO ROB DGO DCP REG ADO NIL ARA RIC (MÓDULO 12 A 27/07)</t>
    </r>
  </si>
  <si>
    <r>
      <t xml:space="preserve">PAI OLI LMA BGN ROM / </t>
    </r>
    <r>
      <rPr>
        <rFont val="Arial"/>
        <b/>
        <color rgb="FFFF9900"/>
        <sz val="14.0"/>
      </rPr>
      <t>MDI ABO PTO REG ADO</t>
    </r>
  </si>
  <si>
    <t xml:space="preserve">JAI JOM LMA LEM  RBS ARA </t>
  </si>
  <si>
    <t>MDI NGA PTO MCI REG MTO</t>
  </si>
  <si>
    <t>JAI ABO PTO MDS ARA NIL TIG</t>
  </si>
  <si>
    <r>
      <rPr>
        <rFont val="Arial"/>
        <b/>
        <color rgb="FF000000"/>
        <sz val="14.0"/>
      </rPr>
      <t xml:space="preserve">PAI NGA PTO REG NIL / </t>
    </r>
    <r>
      <rPr>
        <rFont val="Arial"/>
        <b/>
        <color rgb="FFFFFFFF"/>
        <sz val="14.0"/>
      </rPr>
      <t xml:space="preserve">PAI NGA PTO REG NIL / </t>
    </r>
    <r>
      <rPr>
        <rFont val="Arial"/>
        <b/>
        <color rgb="FF000000"/>
        <sz val="14.0"/>
      </rPr>
      <t>PAI JOM PTO REG NIL</t>
    </r>
  </si>
  <si>
    <t>MDI TGO DCP RBS MTO</t>
  </si>
  <si>
    <t>PAI OLI PTO LEM LCO REG</t>
  </si>
  <si>
    <t>SEA VLR JNU LMA ALX ADO MIC NIL</t>
  </si>
  <si>
    <t>JNU CNO ALX MMA NIL NEV</t>
  </si>
  <si>
    <t>SAL DAT RDZ SMR RIC</t>
  </si>
  <si>
    <t>SEA AAJ LMA PTO MTC RIC MMA TIG</t>
  </si>
  <si>
    <t>LSA SAL RUD MDS REG MIC</t>
  </si>
  <si>
    <t>MAT DAT PTO MDS MTO MMA TIG</t>
  </si>
  <si>
    <t>SAL TRA DGO RIC ARA</t>
  </si>
  <si>
    <t>PBO TRA ALX MIC NIL</t>
  </si>
  <si>
    <t>OM 250</t>
  </si>
  <si>
    <t>PBO MAT CAV ARY TYS MDI MQT MOR VLR AAJ JNU CNO DAT RDZ RUD DGO VAN LUS ADO MIC ARA  ROM</t>
  </si>
  <si>
    <t>ABQ CNO RUD LMA MCI MAI MMA GON</t>
  </si>
  <si>
    <t>PBO VLR RDZ MDS LUS MTC GON</t>
  </si>
  <si>
    <t>ADR TGO RDZ SMR MRT FDZ</t>
  </si>
  <si>
    <t>GBR AAJ ARY ALX ADO RBS TIG</t>
  </si>
  <si>
    <r>
      <rPr>
        <rFont val="Arial"/>
        <b/>
        <color rgb="FFFFFF00"/>
        <sz val="14.0"/>
      </rPr>
      <t xml:space="preserve">MOR CNO </t>
    </r>
    <r>
      <rPr>
        <rFont val="Arial"/>
        <b/>
        <color rgb="FFFFFFFF"/>
        <sz val="14.0"/>
      </rPr>
      <t>RDZ MIC FDZ NEV</t>
    </r>
  </si>
  <si>
    <t xml:space="preserve">CAV MOR  DGO RBS
</t>
  </si>
  <si>
    <r>
      <rPr>
        <rFont val="Arial"/>
        <b/>
        <color rgb="FFFF9900"/>
        <sz val="14.0"/>
      </rPr>
      <t xml:space="preserve">CAV AAJ JNU LUI MRT
</t>
    </r>
    <r>
      <rPr>
        <rFont val="Arial"/>
        <b/>
        <color rgb="FFFFFFFF"/>
        <sz val="14.0"/>
      </rPr>
      <t>MQT AAJ JNU RDZ MRT</t>
    </r>
  </si>
  <si>
    <t>LSA SEA DAT ABO RUD NIL</t>
  </si>
  <si>
    <t>CAV JAO ALX RBS MTO</t>
  </si>
  <si>
    <r>
      <rPr>
        <rFont val="Arial"/>
        <b/>
        <color rgb="FFFF9900"/>
        <sz val="14.0"/>
      </rPr>
      <t xml:space="preserve">GUI JAO ROB MDS ARA GON </t>
    </r>
    <r>
      <rPr>
        <rFont val="Arial"/>
        <b/>
        <color rgb="FFFFFFFF"/>
        <sz val="14.0"/>
      </rPr>
      <t>DAT CNO DGO REG VAN</t>
    </r>
  </si>
  <si>
    <t xml:space="preserve">JNU TRA RUD BGN MAI </t>
  </si>
  <si>
    <t>ABQ LSA JAI GBR CAV TYS MQT JNU CNO MEO</t>
  </si>
  <si>
    <t>ABQ LSA JAI CAV TYS ARY CNO MEO</t>
  </si>
  <si>
    <t>ABQ JAI CAV MDI</t>
  </si>
  <si>
    <t>ABQ MAT LSA JAI GBR CAV TYS MDI CNO OLI</t>
  </si>
  <si>
    <t>ABQ TRA LUI VRD MOA MIC GON</t>
  </si>
  <si>
    <t>SOBREAVISO</t>
  </si>
  <si>
    <t>VLR MOR DCP MTO FDZ</t>
  </si>
  <si>
    <t>MQT SEA RDZ BOR MAI</t>
  </si>
  <si>
    <t>MQT SEA RDZ REG MAI</t>
  </si>
  <si>
    <t>MQT SEA RUD VAN ADO</t>
  </si>
  <si>
    <t>VLR JNU DCP MOA VAN</t>
  </si>
  <si>
    <t>TYS JNU PTO ADO MIC</t>
  </si>
  <si>
    <t>LSA DAT LUI MAI MRT</t>
  </si>
  <si>
    <t>ADR MCD ALX RBS FDZ</t>
  </si>
  <si>
    <t>VLR JNU LUI REG VAN</t>
  </si>
  <si>
    <t>ADR DAT RUD BGN LUS</t>
  </si>
  <si>
    <t>PBO MCD DCP MAI NIL</t>
  </si>
  <si>
    <t>CAV TYS LUI RBS MRT</t>
  </si>
  <si>
    <t>VLR JNU PTO VAN NIL</t>
  </si>
  <si>
    <t>MDI MCD DCP RBS MRT</t>
  </si>
  <si>
    <t>JAI TYS LUI REG MIC</t>
  </si>
  <si>
    <t>ABQ VLR  ALX MAI MRT</t>
  </si>
  <si>
    <t>PBO MCD DCP RBS RIC</t>
  </si>
  <si>
    <t xml:space="preserve">ABQ MCD PTO ADO ARA </t>
  </si>
  <si>
    <t xml:space="preserve">TYS SEA ALX REG RBS </t>
  </si>
  <si>
    <t xml:space="preserve">SEA VLR LUI VAN RIC </t>
  </si>
  <si>
    <t xml:space="preserve"> ABQ MEO PTO REG ADO</t>
  </si>
  <si>
    <t>JAI MEO ROB REG ADO</t>
  </si>
  <si>
    <t>PBO MCD DCP VAN RIC</t>
  </si>
  <si>
    <t>MOR VLR LUI REG MIC</t>
  </si>
  <si>
    <t>TYS VLR PTO MAI ADO</t>
  </si>
  <si>
    <t xml:space="preserve"> MOR VLR ROB RBS FDZ</t>
  </si>
  <si>
    <t>ABQ MEO DCP MAI MRT</t>
  </si>
  <si>
    <t xml:space="preserve">PBO MCD PTO REG MIC </t>
  </si>
  <si>
    <t xml:space="preserve">MOR VLR ROB MAI MRT </t>
  </si>
  <si>
    <t>ABQ PBO DCP REG NIL</t>
  </si>
  <si>
    <t>BYR JNU ROB BGN MTO</t>
  </si>
  <si>
    <t xml:space="preserve">JAI DAT DCP BGN REG </t>
  </si>
  <si>
    <t>GBR AAJ PTO BGN MMA</t>
  </si>
  <si>
    <t>GBR AAJ ROB LUS MRT</t>
  </si>
  <si>
    <t>ADR DAT LMA MAI MTO</t>
  </si>
  <si>
    <t>GBR TAV RUD ARA MRT</t>
  </si>
  <si>
    <t>MQT DAT RUD VAN MRT</t>
  </si>
  <si>
    <t>BYR TAV RUD VAN RBS</t>
  </si>
  <si>
    <t>PAI DAT DCP REG NIL</t>
  </si>
  <si>
    <t>JNU TAV RUD REG NIL</t>
  </si>
  <si>
    <t>MAT DAT DCP VAN ARA</t>
  </si>
  <si>
    <t>AAJ MCD LMA ADO ROM</t>
  </si>
  <si>
    <t>JNU DAT RUD MAI RIC</t>
  </si>
  <si>
    <t>MQT TAV DCP RBS MRT</t>
  </si>
  <si>
    <t>MDI MCD RUD VAN ARA</t>
  </si>
  <si>
    <t>AAJ DAT LMA VAN ADO</t>
  </si>
  <si>
    <t>MQT TAV RUD REG MRT</t>
  </si>
  <si>
    <t>GBR JNU RUD REG ADO</t>
  </si>
  <si>
    <t>MQT MCD RUD RBS ROM</t>
  </si>
  <si>
    <t>PAI MEO ROB RBS ROM</t>
  </si>
  <si>
    <t>TYS TAV RUD MRT ARA</t>
  </si>
  <si>
    <t>TYS MCD DCP MRT RBS</t>
  </si>
  <si>
    <t>GBR TAV ROB MMA ROM</t>
  </si>
  <si>
    <t>GBR AAJ PTO RBS ROM</t>
  </si>
  <si>
    <t>BYR TAV ROB MTO MMA</t>
  </si>
  <si>
    <t>TYS MCD PTO LUS ARA</t>
  </si>
  <si>
    <t>PBO MEO LMA REG LUS</t>
  </si>
  <si>
    <t>TYS MCD DCP VAN MRT</t>
  </si>
  <si>
    <t>AAJ MCD DCP LCO FDZ</t>
  </si>
  <si>
    <t>SEA AAJ RUD MTO MIC</t>
  </si>
  <si>
    <t>AAJ MCD LUI LCO FDZ</t>
  </si>
  <si>
    <t xml:space="preserve">MQT MCD LUI LCO FDZ </t>
  </si>
  <si>
    <t>PBO ABO LUI RBS FDZ</t>
  </si>
  <si>
    <t>CAV TRI LUI MTO FDZ</t>
  </si>
  <si>
    <t>PAI MEO PTO RBS RIC</t>
  </si>
  <si>
    <t>TYS MQT RDZ VAN MMA</t>
  </si>
  <si>
    <t xml:space="preserve">GCO ADR LMA ADO MAI </t>
  </si>
  <si>
    <t>MDI ABO LMA MAI MIC</t>
  </si>
  <si>
    <t>MAT SEA PTO MAI MIC</t>
  </si>
  <si>
    <t>SAL ABO LMA MRT MIC</t>
  </si>
  <si>
    <t>MAT CNO RUD MRT MIC</t>
  </si>
  <si>
    <t>GBR SEA RUD VAN RIC</t>
  </si>
  <si>
    <t>ARY MQT LMA MTC ARA</t>
  </si>
  <si>
    <t>SEA TRI RDZ MOA RIC</t>
  </si>
  <si>
    <t>SAL TRA ROB ADO NIL</t>
  </si>
  <si>
    <t>ABQ TRI RUD MTO FDZ</t>
  </si>
  <si>
    <t>MOR MEO ROB ARA NIL</t>
  </si>
  <si>
    <t>MDI ABO LMA MTO RIC</t>
  </si>
  <si>
    <t>SAL TRA RUD MRT FDZ</t>
  </si>
  <si>
    <t>LSA NGA LMA BOR RIC</t>
  </si>
  <si>
    <t>PBO CNO ROB MRT FDZ</t>
  </si>
  <si>
    <t>LSA CNO ROB BGN MTO</t>
  </si>
  <si>
    <t>CAV TRA DCP ARA NIL</t>
  </si>
  <si>
    <t>SAL NGA LUI MOA MTC</t>
  </si>
  <si>
    <t>AAJ MEO RDZ MOA MTC</t>
  </si>
  <si>
    <t>GBR ARY ROB MIC NIL</t>
  </si>
  <si>
    <t>JAI MCD RDZ MOA VAN</t>
  </si>
  <si>
    <t>ARY BYR RUD MOA MTC</t>
  </si>
  <si>
    <t xml:space="preserve">MAT OLI RDZ MRT MTO </t>
  </si>
  <si>
    <t>AAJ MCD ROB VAN LUS</t>
  </si>
  <si>
    <t>ABQ JOM DCP VAN LUS</t>
  </si>
  <si>
    <t>CAV NGA PTO VAN LUS</t>
  </si>
  <si>
    <t>CAV JOM LUI MOA MIC</t>
  </si>
  <si>
    <t>GBR BYR RDZ ADO NIL</t>
  </si>
  <si>
    <t>CAV JOM RDZ ADO FDZ</t>
  </si>
  <si>
    <t>CAV CNO LUI MIC FDZ</t>
  </si>
  <si>
    <t>ABQ TRA RDZ MIC MMA</t>
  </si>
  <si>
    <t>CAV JOM LUI BGN ADO</t>
  </si>
  <si>
    <t>ABQ NGA RDZ BGN LUS</t>
  </si>
  <si>
    <t>ADR MEO LUI MTC NIL</t>
  </si>
  <si>
    <t>GBR MEO PTO MTC MMA</t>
  </si>
  <si>
    <t>MAT JAO LMA RBS ROM</t>
  </si>
  <si>
    <t>AAJ MEO RDZ LCO MMA</t>
  </si>
  <si>
    <t>MAT OLI RDZ BGN ROM</t>
  </si>
  <si>
    <t>TYS MEO ROB ADO RBS</t>
  </si>
  <si>
    <t>AAJ CNO PTO LCO LUS</t>
  </si>
  <si>
    <t>GBR CNO RDZ BGN MTC</t>
  </si>
  <si>
    <t>MDI CNO RUD LUS ADO</t>
  </si>
  <si>
    <t>GBR CNO ROB LCO LUS</t>
  </si>
  <si>
    <t>AAJ MEO RDZ ROM LCO</t>
  </si>
  <si>
    <t>JAI CAV ROB VAN LCO</t>
  </si>
  <si>
    <t>PBO JNU ROB  LCO BGN</t>
  </si>
  <si>
    <t>CAV TGO ROB LCO BGN</t>
  </si>
  <si>
    <t>PBO JOM ROB LUS MTO</t>
  </si>
  <si>
    <t>ADR JAO DGO LM LM</t>
  </si>
  <si>
    <t>ADR JOM LUI RIC ROM</t>
  </si>
  <si>
    <t>MDI TRA DGO LCO RBS</t>
  </si>
  <si>
    <t>CAV JAO ROB BGN MTO</t>
  </si>
  <si>
    <t>MDI NGA DGO BGN ARA</t>
  </si>
  <si>
    <t>LSA TRA DGO MTC ADO</t>
  </si>
  <si>
    <t>LSA NGA PTO LUS RBS</t>
  </si>
  <si>
    <t>MDI NGA DGO MMA NIL</t>
  </si>
  <si>
    <t>MDI JOM PTO BGN MMA</t>
  </si>
  <si>
    <t>ADR JOM DCP RBS MRT</t>
  </si>
  <si>
    <t>SAL JOM ROB BGN MAI</t>
  </si>
  <si>
    <t xml:space="preserve"> SEA MEO ROB MOA MTC</t>
  </si>
  <si>
    <t>ADR TRA LMA BGN NIL</t>
  </si>
  <si>
    <t>ARY SEA PTO BGN NIL</t>
  </si>
  <si>
    <t>BYR MEO PTO MOA MTC</t>
  </si>
  <si>
    <t>AAJ MOR ALX MOA NIL</t>
  </si>
  <si>
    <t>CAV TGO ALX BGN ARA</t>
  </si>
  <si>
    <t>AAJ MEO ALX MTC NIL</t>
  </si>
  <si>
    <t>CAV JAO PTO MTC MMA</t>
  </si>
  <si>
    <t>SAL JOM RDZ BGN NIL</t>
  </si>
  <si>
    <t>MOR TRI RDZ BGN MRT</t>
  </si>
  <si>
    <t xml:space="preserve"> MOR MEO DCP BGN NIL</t>
  </si>
  <si>
    <t>MDI JOM RDZ BGN ADO</t>
  </si>
  <si>
    <t>AAJ CNO RDZ ADO MRT</t>
  </si>
  <si>
    <t>VLR TRI RDZ RBS MMA</t>
  </si>
  <si>
    <t>MDI JAO DCP BGN MMA</t>
  </si>
  <si>
    <t>VLR TRI ROB RBS RIC</t>
  </si>
  <si>
    <t>CAV JAO RDZ RBS ADO</t>
  </si>
  <si>
    <t>PBO AAJ DCP VAN MTO</t>
  </si>
  <si>
    <t>MDI TRI LMA MIC MTO</t>
  </si>
  <si>
    <t>TYS TRI LUI VAN MTO</t>
  </si>
  <si>
    <t xml:space="preserve">LSA JAO RDZ BGN VAN </t>
  </si>
  <si>
    <t>MDI JOM LUI MMA MIC</t>
  </si>
  <si>
    <t>LSA AAJ DCP MMA MTO</t>
  </si>
  <si>
    <t>PAI JNU RUD MIC BGN</t>
  </si>
  <si>
    <t>LSA JOM RDZ VAN MIC</t>
  </si>
  <si>
    <t>GBR TRI RUD MAI MTO</t>
  </si>
  <si>
    <t xml:space="preserve">MDI ABO DGO BGN RBS </t>
  </si>
  <si>
    <t>PAI OLI LUI LCO MTC</t>
  </si>
  <si>
    <t>MAT NGA RDZ RBS RIC</t>
  </si>
  <si>
    <t>MDI OLI RDZ RBS MRT</t>
  </si>
  <si>
    <t>SEA CNO LMA LUS ADO</t>
  </si>
  <si>
    <t>GBR ARY LUI MOA RBS</t>
  </si>
  <si>
    <t>PBO ABO PTO MTC NIL</t>
  </si>
  <si>
    <t>ABQ TRA RDZ MOA MTC</t>
  </si>
  <si>
    <t>MDI NGA PTO ROM MOA</t>
  </si>
  <si>
    <t>LSA ABO LUI MAI ADO</t>
  </si>
  <si>
    <t>PAI OLI DGO MOA ROM</t>
  </si>
  <si>
    <t>LSA ABO LMA MMA ROM</t>
  </si>
  <si>
    <t>SEA CNO ROB MOA ROM</t>
  </si>
  <si>
    <t>PAI CNO LUI LCO MAI</t>
  </si>
  <si>
    <t>MQT TRA DGO LCO ROM</t>
  </si>
  <si>
    <t>TYS SEA LMA MMA NIL</t>
  </si>
  <si>
    <t>MAT TRA PTO VAN ARA</t>
  </si>
  <si>
    <t>MAT ARY PTO MOA ROM</t>
  </si>
  <si>
    <t>ARY SEA LMA REG ADO</t>
  </si>
  <si>
    <t>MQT OLI ROB MOA MMA</t>
  </si>
  <si>
    <t>TYS TRI LUI MTC FDZ</t>
  </si>
  <si>
    <t>GBR ARY RUD MMA ROM</t>
  </si>
  <si>
    <t>BYR TRI DGO MIC MMA</t>
  </si>
  <si>
    <t>PAI OLI DGO LCO LUS</t>
  </si>
  <si>
    <t xml:space="preserve">ARY TYS RUD LCO REG </t>
  </si>
  <si>
    <t>SAL ABO DCP MTC LUS</t>
  </si>
  <si>
    <t>PAI NGA ROB MAI ROM</t>
  </si>
  <si>
    <t>SAL TRA ROB MTC MTO</t>
  </si>
  <si>
    <t>PAI ABO DCP REG LUS</t>
  </si>
  <si>
    <t>MOR ARY RUD MOA ROM</t>
  </si>
  <si>
    <t>MAT TRA ROB FDZ ARA</t>
  </si>
  <si>
    <t>ARY VLR DCP MAI LUS</t>
  </si>
  <si>
    <t>PAI ABO DGO MTC MIC</t>
  </si>
  <si>
    <t>MAT TRA DCP VAN RBS</t>
  </si>
  <si>
    <t>LSA ABO ROB  LUS MAI</t>
  </si>
  <si>
    <t>PAI TRA DGO MIC MTC</t>
  </si>
  <si>
    <t>LSA ABO RDZ RBS LCO</t>
  </si>
  <si>
    <t>MOR TRI ROB MOA  RIC</t>
  </si>
  <si>
    <t>SAL TGO RUD LCO MTO</t>
  </si>
  <si>
    <t>MAT JAO PTO MAI ROM</t>
  </si>
  <si>
    <t>SAL ABO PTO MOA LCO</t>
  </si>
  <si>
    <t>SAL TRA PTO LCO MTC</t>
  </si>
  <si>
    <t>MDI JOM RUD BGN LUS</t>
  </si>
  <si>
    <t>SAL AAJ MC BGN ROM</t>
  </si>
  <si>
    <t>PAI TRA RDZ LCO MTC</t>
  </si>
  <si>
    <t>MDI TGO RDZ MOA LUS</t>
  </si>
  <si>
    <t>LSA ABO RUD LUS FDZ</t>
  </si>
  <si>
    <t>CAV TRA RUD LUS MAI</t>
  </si>
  <si>
    <t>CAV OLI RUD LCO BGN</t>
  </si>
  <si>
    <t>MOR JNU MC BGN MMA</t>
  </si>
  <si>
    <t>ABQ OLI MC MOA MMA</t>
  </si>
  <si>
    <t>TYS TRI RUD MOA MIC</t>
  </si>
  <si>
    <t>CAV OLI RUD BGN RBS</t>
  </si>
  <si>
    <t>JNU TRI ALX MMA ROM</t>
  </si>
  <si>
    <t>PAI ABO ALX MOA ROM</t>
  </si>
  <si>
    <t>JAI TGO LMA LCO MIC</t>
  </si>
  <si>
    <t>JAI JOM PTO LCO ROM</t>
  </si>
  <si>
    <t>VLR CNO DCP REG ARA</t>
  </si>
  <si>
    <t>MDI TGO PTO LCO ADO</t>
  </si>
  <si>
    <t>VLR CNO DCP MTO ARA</t>
  </si>
  <si>
    <t>VLR CNO DCP RBS NIL</t>
  </si>
  <si>
    <t>PAI JAO DCP REG MTO</t>
  </si>
  <si>
    <t>JAI JAO LMA ADO NIL</t>
  </si>
  <si>
    <t>VLR CNO MC REG RBS</t>
  </si>
  <si>
    <t>MDI NGA PTO ROM NIL</t>
  </si>
  <si>
    <t>MDI JOM MC ADO MTO</t>
  </si>
  <si>
    <t>MDI JAO DCP MAI ROM</t>
  </si>
  <si>
    <t>JAI OLI MC LCO ADO</t>
  </si>
  <si>
    <t>PAI ABO LMA LCO REG</t>
  </si>
  <si>
    <t>PAI NGA PTO LM LM</t>
  </si>
  <si>
    <t>SEA CNO LMA LUS FDZ</t>
  </si>
  <si>
    <t>JNU CNO LMA MTC MAI</t>
  </si>
  <si>
    <t>MDI JNU DCP RIC MIC</t>
  </si>
  <si>
    <t>VLR AAJ PTO LCO REG</t>
  </si>
  <si>
    <t>AAJ CNO MC VAN LUS</t>
  </si>
  <si>
    <t>PAI NGA ALX MTC MIC</t>
  </si>
  <si>
    <t>MAT CNO LMA MTO MMA</t>
  </si>
  <si>
    <t>SAL NGA DCP RIC NIL</t>
  </si>
  <si>
    <t>LSA NGA ROB LCO LUS</t>
  </si>
  <si>
    <t>MQT TGO RDZ RIC ARA</t>
  </si>
  <si>
    <t>MAT NGA DCP MOA MMA</t>
  </si>
  <si>
    <t>MQT CNO LMA REG NIL</t>
  </si>
  <si>
    <t>SAL NGA DCP REG MIC</t>
  </si>
  <si>
    <t>MAT DAT PTO RIC MMA</t>
  </si>
  <si>
    <t>MQT NGA RDZ REG MRT</t>
  </si>
  <si>
    <t>MOR DAT DCP LCO RIC</t>
  </si>
  <si>
    <t>SEA TRI RDZ MTC MRT</t>
  </si>
  <si>
    <t>TYS DAT ALX RIC FDZ</t>
  </si>
  <si>
    <t>MAT JAO LMA LUS ARA</t>
  </si>
  <si>
    <t>MDI OLI RUD MTC MIC</t>
  </si>
  <si>
    <t xml:space="preserve"> ARY SEA ALX MRT MMA</t>
  </si>
  <si>
    <t>CAV TRA RUD LUS ADO</t>
  </si>
  <si>
    <t>SEA TRI ALX REG NIL</t>
  </si>
  <si>
    <t>ARY AAJ DGO MTO FDZ</t>
  </si>
  <si>
    <t xml:space="preserve">SEA TRI ALX MOA RIC </t>
  </si>
  <si>
    <t>PAI TRA LUI FDZ MMA</t>
  </si>
  <si>
    <t>PBO TGO ROB MOA ADO</t>
  </si>
  <si>
    <t>GBR ARY PTO VAN LUS</t>
  </si>
  <si>
    <t>LSA ABO RUD VAN ARA</t>
  </si>
  <si>
    <t>ABQ NGA DCP VAN ADO</t>
  </si>
  <si>
    <t>GBR DAT RUD LCO MOA</t>
  </si>
  <si>
    <t>PBO NGA LUI MIC ROM</t>
  </si>
  <si>
    <t>MQT TRA DGO MOA ADO</t>
  </si>
  <si>
    <t>GBR DAT LUI ADO ROM</t>
  </si>
  <si>
    <t>MAT ABO ALX MIC NIL</t>
  </si>
  <si>
    <t>CAV TGO RDZ MOA ROM</t>
  </si>
  <si>
    <t>GBR DAT RUD LCO NIL</t>
  </si>
  <si>
    <t>GUI NGA LUI MOA LCO</t>
  </si>
  <si>
    <t>IN JAO DCP MOA LCO</t>
  </si>
  <si>
    <t>GUI PIL ALX MOA NIL</t>
  </si>
  <si>
    <t>JAI GBR DCP LCO MRT</t>
  </si>
  <si>
    <t>PIL PIL DCP LCO RIC</t>
  </si>
  <si>
    <t>PIL PIL PTO REG RIC</t>
  </si>
  <si>
    <t>MAT ARY DCP REG ADO</t>
  </si>
  <si>
    <t>MQT TGO DCP VAN RIC</t>
  </si>
  <si>
    <t>MAT TGO RDZ VAN ADO</t>
  </si>
  <si>
    <t>MAT OLI RDZ MAI MRT</t>
  </si>
  <si>
    <t>MOR ARY ALX MRT NIL</t>
  </si>
  <si>
    <t>MOR TRI PTO MAI MRT</t>
  </si>
  <si>
    <t>PBO TGO PTO MIC ARA</t>
  </si>
  <si>
    <t>MAT ABO LUI REG NIL</t>
  </si>
  <si>
    <t>GBR TRI LUI REG NIL</t>
  </si>
  <si>
    <t>SEA TRI DCP MTO ARA</t>
  </si>
  <si>
    <t>TYS TRI DCP MTO MMA</t>
  </si>
  <si>
    <t>SEA TRI ROB REG MTC</t>
  </si>
  <si>
    <t>TYS TRI ROB MOA RIC</t>
  </si>
  <si>
    <t>JNU CNO ROB ADO ARA</t>
  </si>
  <si>
    <t>LSA CNO JOM LUI VAN RIC</t>
  </si>
  <si>
    <t>MAT TGO ALX RIC MMA</t>
  </si>
  <si>
    <t>LSA TGO DGO LUS MAI</t>
  </si>
  <si>
    <t>LSA TRA ROB MIC ROM</t>
  </si>
  <si>
    <t>SAL ABO ALX MTC RIC</t>
  </si>
  <si>
    <t>ARY MOR RUD LUS ARA</t>
  </si>
  <si>
    <t>LSA TGO LUI MTC MIC</t>
  </si>
  <si>
    <t>SAL TRA ROB  REG ROM</t>
  </si>
  <si>
    <t>SAL TRA LMA MTC MIC</t>
  </si>
  <si>
    <t>GBR ARY ALX REG ROM</t>
  </si>
  <si>
    <t xml:space="preserve">GBR TRI DGO LUS MTC </t>
  </si>
  <si>
    <t>CAV OLI DGO REG GON</t>
  </si>
  <si>
    <t>CAV TYS LMA VAN LUS</t>
  </si>
  <si>
    <t>PAI JAO LUI LCO RIC</t>
  </si>
  <si>
    <t>LSA TGO LUI ADO RBS</t>
  </si>
  <si>
    <t>PAI OLI RDZ REG ADO</t>
  </si>
  <si>
    <t>GBR ARY LMA VAN MIC</t>
  </si>
  <si>
    <t>ADR JAO ALX ARA GON</t>
  </si>
  <si>
    <t>LSA OLI LMA RBS FDZ</t>
  </si>
  <si>
    <t>ARY MOR DGO RIC ARA</t>
  </si>
  <si>
    <t>CAV OLI RDZ MRT MIC</t>
  </si>
  <si>
    <t>MOR TRI ALX RBS ARA</t>
  </si>
  <si>
    <t>LSA JAO PTO RBS MIC</t>
  </si>
  <si>
    <t>SAL SEA ALX REG ADO</t>
  </si>
  <si>
    <t xml:space="preserve"> PBO JAO LMA VAN LUS</t>
  </si>
  <si>
    <t>LSA TGO ALX MRT RIC</t>
  </si>
  <si>
    <t>CAV JAO LMA RIC MIC</t>
  </si>
  <si>
    <t>LSA OLI ALX RBS MRT</t>
  </si>
  <si>
    <t>CAV JAO DGO MRT RIC</t>
  </si>
  <si>
    <t>PAI ABO LMA MAI GON</t>
  </si>
  <si>
    <t>SEA JAO DGO MOA MRT</t>
  </si>
  <si>
    <t>PIL TGO ALX MAI GON</t>
  </si>
  <si>
    <t>LSA OLI LMA RIC MIC</t>
  </si>
  <si>
    <t xml:space="preserve"> PAI JAO DGO MTO GON</t>
  </si>
  <si>
    <t>VLR JAO ALX MOA MAI</t>
  </si>
  <si>
    <t>CAV TRA ROB MOA MMA</t>
  </si>
  <si>
    <t>VLR OLI LMA MAI MMA</t>
  </si>
  <si>
    <t>VLR OLI ROB RBS RIC</t>
  </si>
  <si>
    <t>CAV JAO ALX MTO RIC</t>
  </si>
  <si>
    <t>VLR TGO ROB RIC LM</t>
  </si>
  <si>
    <t>VLR TGO DGO MOA MRT</t>
  </si>
  <si>
    <t>CAV JAO ALX MIC GON</t>
  </si>
  <si>
    <t>VLR OLI LMA MTC FDZ</t>
  </si>
  <si>
    <t>CAV JAO DGO MAI NIL</t>
  </si>
  <si>
    <t>PBO OLI RDZ MTO MTC</t>
  </si>
  <si>
    <t>PBO TGO DCP MAI RIC</t>
  </si>
  <si>
    <t>PIL PIL DGO FDZ ARA</t>
  </si>
  <si>
    <t>MAT MQT RUD ROM NIL</t>
  </si>
  <si>
    <t>AAJ JOM DGO MAI FDZ</t>
  </si>
  <si>
    <t>PBO CNO RDZ MTC ARA</t>
  </si>
  <si>
    <t>ADR JOM DGO MTC ROM</t>
  </si>
  <si>
    <t>PBO ABO RDZ VAN GON</t>
  </si>
  <si>
    <t>MQT JOM LMA ROM NIL</t>
  </si>
  <si>
    <t>MQT ABO DGO RBS MRT</t>
  </si>
  <si>
    <t>AAJ JNU DGO MRT FDZ</t>
  </si>
  <si>
    <t>JNU TRI RUD ADO MAI</t>
  </si>
  <si>
    <t>MQT ABO DCP MTC RIC</t>
  </si>
  <si>
    <t>ADR OLI ALX FDZ ARA</t>
  </si>
  <si>
    <t>AAJ CNO DGO LUS GON</t>
  </si>
  <si>
    <t>PBO ABO RDZ MTC FDZ</t>
  </si>
  <si>
    <t>GBR CNO RUD VAN ARA</t>
  </si>
  <si>
    <t>MOR DAT DGO LUS MTC</t>
  </si>
  <si>
    <t>JNU TRA ALX FDZ LCO</t>
  </si>
  <si>
    <t>CNO ABO DGO MMA NIL</t>
  </si>
  <si>
    <t>AAJ TRA RUD VAN MRT</t>
  </si>
  <si>
    <t>JNU DAT DGO LCO MTC</t>
  </si>
  <si>
    <t>MOR TRI RUD MAI GON</t>
  </si>
  <si>
    <t>CNO ABO RUD ADO NIL</t>
  </si>
  <si>
    <t>JNU TGO DGO MRT MMA</t>
  </si>
  <si>
    <t>MQT DAT RUD LCO NIL</t>
  </si>
  <si>
    <t xml:space="preserve">AAJ DAT DGO LCO MRT </t>
  </si>
  <si>
    <t>AAJ ABO LUI MTC ROM</t>
  </si>
  <si>
    <t>CNO DAT DCP MOA FDZ</t>
  </si>
  <si>
    <t>MQT MEO RUD LUS MRT</t>
  </si>
  <si>
    <t>AAJ OLI ALX REG ROM</t>
  </si>
  <si>
    <t>CNO TGO DGO BGN LUS</t>
  </si>
  <si>
    <t>MQT MEO ALX BGN FDZ</t>
  </si>
  <si>
    <t>GBR DAT RDZ LCO MTO</t>
  </si>
  <si>
    <t>MQT MEO DGO BGN MIC</t>
  </si>
  <si>
    <t>GBR TYS RDZ BGN MTO</t>
  </si>
  <si>
    <t>MOR TGO DGO MOA LCO</t>
  </si>
  <si>
    <t>GBR DAT DCP REG MIC</t>
  </si>
  <si>
    <t>CNO MEO RUD BGN ROM</t>
  </si>
  <si>
    <t xml:space="preserve">AAJ TRA ALX BGN VAN </t>
  </si>
  <si>
    <t>JNU DAT ROB ADO GON</t>
  </si>
  <si>
    <t>CNO DAT ALX BGN REG</t>
  </si>
  <si>
    <t>AAJ TGO DGO MAI MMA</t>
  </si>
  <si>
    <t>AAJ NGA RDZ REG MMA</t>
  </si>
  <si>
    <t>PIL PIL MC LM LM</t>
  </si>
  <si>
    <t>MEC DIA</t>
  </si>
  <si>
    <t>2S MARCIO</t>
  </si>
  <si>
    <t>3S ALAX</t>
  </si>
  <si>
    <t>3S DE CAMPOS</t>
  </si>
  <si>
    <t>2S HEITOR</t>
  </si>
  <si>
    <t>3S BEM-HUR</t>
  </si>
  <si>
    <t>2S MICHEL</t>
  </si>
  <si>
    <t>1S ROBSON</t>
  </si>
  <si>
    <t>2S L MAIA</t>
  </si>
  <si>
    <t>3S LEMOS</t>
  </si>
  <si>
    <t>1S MAIA</t>
  </si>
  <si>
    <t>1S VICTOR</t>
  </si>
  <si>
    <t>1S THIAGO</t>
  </si>
  <si>
    <t>2S MICHEL MAIA</t>
  </si>
  <si>
    <t>3S NILSON</t>
  </si>
  <si>
    <t>3S BALTAZAR</t>
  </si>
  <si>
    <t>2S MARTORELLI</t>
  </si>
  <si>
    <t>3S DIEGO</t>
  </si>
  <si>
    <t>2S L.MAIA</t>
  </si>
  <si>
    <t>2S L. MAIA</t>
  </si>
  <si>
    <t xml:space="preserve">3S BEN-HUR </t>
  </si>
  <si>
    <t xml:space="preserve">2S MICHEL MAIA </t>
  </si>
  <si>
    <t xml:space="preserve">3S DE CAMPOS </t>
  </si>
  <si>
    <t>3S BEN-HUR</t>
  </si>
  <si>
    <t xml:space="preserve">3S PORTO </t>
  </si>
  <si>
    <t>2S Marcio</t>
  </si>
  <si>
    <t xml:space="preserve">1S ROBSON </t>
  </si>
  <si>
    <t xml:space="preserve">2S MARTORELLI </t>
  </si>
  <si>
    <t>3S L MAIA</t>
  </si>
  <si>
    <t xml:space="preserve">1S VICTOR </t>
  </si>
  <si>
    <t xml:space="preserve">3S NILSON </t>
  </si>
  <si>
    <t xml:space="preserve">2S HEITOR </t>
  </si>
  <si>
    <t>1S MARCIO</t>
  </si>
  <si>
    <t>2S PORTO</t>
  </si>
  <si>
    <t>2S DIEGO</t>
  </si>
  <si>
    <t>1S MARTORELLI</t>
  </si>
  <si>
    <t xml:space="preserve">3S ALAX </t>
  </si>
  <si>
    <t xml:space="preserve">3S DIEGO </t>
  </si>
  <si>
    <t>3S RAMOS</t>
  </si>
  <si>
    <t>3S SAMERON</t>
  </si>
  <si>
    <t>SML</t>
  </si>
  <si>
    <r>
      <rPr>
        <rFont val="Arial"/>
        <color theme="1"/>
      </rPr>
      <t xml:space="preserve">EM SEDE: JAI LSA PAI CAV MDI SEA JOM ABO NGA OLI JAO </t>
    </r>
    <r>
      <rPr>
        <rFont val="Arial"/>
        <color rgb="FF0000FF"/>
      </rPr>
      <t>MEC: ROB RUD LMA DGO ALX MCI LEM RMS SMR VRD MDS</t>
    </r>
    <r>
      <rPr>
        <rFont val="Arial"/>
        <color theme="1"/>
      </rPr>
      <t xml:space="preserve"> </t>
    </r>
    <r>
      <rPr>
        <rFont val="Arial"/>
        <color rgb="FFCC0000"/>
      </rPr>
      <t xml:space="preserve"> LM: MOA MAI RBS MRT MTO RIC MIC MMA NIL GON NEV TIG</t>
    </r>
  </si>
  <si>
    <t>LUA</t>
  </si>
  <si>
    <t>EVENTOS</t>
  </si>
  <si>
    <t>Ano Novo</t>
  </si>
  <si>
    <t>REUNIÃO GOTA</t>
  </si>
  <si>
    <t>MN19 PV21</t>
  </si>
  <si>
    <t>PV12 CY1620 AN1945 GL22</t>
  </si>
  <si>
    <t xml:space="preserve">GL </t>
  </si>
  <si>
    <t>GL12 AN1550 PV22 MN2350</t>
  </si>
  <si>
    <t>INÍCIO DO GROUND SCHOOL</t>
  </si>
  <si>
    <t>MN TS MQ MN</t>
  </si>
  <si>
    <t>MN12 OW1420 MN1635 BE2130 MN0055</t>
  </si>
  <si>
    <t>AF12 BR1550 CC20 MN2215</t>
  </si>
  <si>
    <t>ANIVERSÁRIO 1º/9º GAV</t>
  </si>
  <si>
    <t>MOB EXEREC PISTA CRÍTICA ETA (ODEX 04)</t>
  </si>
  <si>
    <t>MOB EXETEC TIRO LATERAL 78 (ODEX 06)</t>
  </si>
  <si>
    <t>DIFRAL
SBAF</t>
  </si>
  <si>
    <t>BE14 MN1715      MN19 BV</t>
  </si>
  <si>
    <t>BV12 MN CC MN</t>
  </si>
  <si>
    <t>MOB EXTEC ARCANJO (ODEX 08)</t>
  </si>
  <si>
    <t xml:space="preserve">MN </t>
  </si>
  <si>
    <t>DESMOB EXTEC ARCANJO (ODEX 08)</t>
  </si>
  <si>
    <t>SBAN - O PÁTIO DE ESTACIONAMENTO DE AERONAVES E OS HOTÉIS DE TRANSITOS ESTARÃO RESTRITOS NO PERÍODO DE 13 A 28 DE JULHO DE 2024, DEVIDO EXERCÍCO OPERACIONAL COMAO.
MOVIMENTAÇÕES EXTRAORDINÁRIAS COORDENADAS 48H ANTECEDÊCIA -  OP (62) 99955-6342</t>
  </si>
  <si>
    <t>MN CG</t>
  </si>
  <si>
    <t>CG MN</t>
  </si>
  <si>
    <t>MN12 BV1510 MN1650</t>
  </si>
  <si>
    <r>
      <rPr>
        <rFont val="Arial"/>
        <b/>
        <strike/>
        <color rgb="FFFFFFFF"/>
        <sz val="14.0"/>
      </rPr>
      <t xml:space="preserve">MN1615 TT19
</t>
    </r>
    <r>
      <rPr>
        <rFont val="Arial"/>
        <b/>
        <strike/>
        <color rgb="FF6AA84F"/>
        <sz val="14.0"/>
      </rPr>
      <t>TT00 TT0520</t>
    </r>
  </si>
  <si>
    <r>
      <rPr>
        <rFont val="Arial"/>
        <b/>
        <strike/>
        <color rgb="FFFFFFFF"/>
        <sz val="14.0"/>
      </rPr>
      <t xml:space="preserve">TT19 EE22 TT2230
</t>
    </r>
    <r>
      <rPr>
        <rFont val="Arial"/>
        <b/>
        <strike/>
        <color rgb="FF6AA84F"/>
        <sz val="14.0"/>
      </rPr>
      <t>TT00 TT06</t>
    </r>
  </si>
  <si>
    <r>
      <rPr>
        <rFont val="Arial"/>
        <b/>
        <strike/>
        <color rgb="FFFFFFFF"/>
        <sz val="14.0"/>
      </rPr>
      <t xml:space="preserve">TT19 JV22 TT23
</t>
    </r>
    <r>
      <rPr>
        <rFont val="Arial"/>
        <b/>
        <strike/>
        <color rgb="FF6AA84F"/>
        <sz val="14.0"/>
      </rPr>
      <t>TT0030 TT0630</t>
    </r>
    <r>
      <rPr>
        <rFont val="Arial"/>
        <b/>
        <strike/>
        <color rgb="FFFFFFFF"/>
        <sz val="14.0"/>
      </rPr>
      <t xml:space="preserve"> </t>
    </r>
  </si>
  <si>
    <r>
      <rPr>
        <rFont val="Arial"/>
        <b/>
        <strike/>
        <color rgb="FFFFFFFF"/>
        <sz val="13.0"/>
      </rPr>
      <t xml:space="preserve">TT10 MN1615 TT19
TT2030 II21
</t>
    </r>
    <r>
      <rPr>
        <rFont val="Arial"/>
        <b/>
        <strike/>
        <color rgb="FF6AA84F"/>
        <sz val="13.0"/>
      </rPr>
      <t>II00 II03 TT0330</t>
    </r>
  </si>
  <si>
    <r>
      <rPr>
        <rFont val="Arial"/>
        <b/>
        <strike/>
        <color rgb="FFFFFFFF"/>
        <sz val="12.0"/>
      </rPr>
      <t xml:space="preserve">TT13 JV17 TT18
TT2030 JP2130
</t>
    </r>
    <r>
      <rPr>
        <rFont val="Arial"/>
        <b/>
        <strike/>
        <color rgb="FF6AA84F"/>
        <sz val="12.0"/>
      </rPr>
      <t>JP0130 JP04 TT05</t>
    </r>
  </si>
  <si>
    <t>TT19 EE2230 TT23</t>
  </si>
  <si>
    <t>TT19 II2230 TT23</t>
  </si>
  <si>
    <t>TT19 MN22</t>
  </si>
  <si>
    <t>MN17 PV2025 BV2345</t>
  </si>
  <si>
    <t>BV12 BE1805 NT22</t>
  </si>
  <si>
    <t>NT12 BE1855 BV2230</t>
  </si>
  <si>
    <t>BV12 PV1650 MN1845</t>
  </si>
  <si>
    <t>DESMOB EXEREC PISTA CRÍTICA ETA (ODEX 04)</t>
  </si>
  <si>
    <t>MN BV</t>
  </si>
  <si>
    <t>MN NT</t>
  </si>
  <si>
    <t>NT MN</t>
  </si>
  <si>
    <t>OFRAG 240282</t>
  </si>
  <si>
    <t>FIEX 017</t>
  </si>
  <si>
    <t>OM XXX</t>
  </si>
  <si>
    <t>]/</t>
  </si>
  <si>
    <t>OM XXX*</t>
  </si>
  <si>
    <t>EXTEC LANÇAMENTO AÉREO- FASE 2 SBMN</t>
  </si>
  <si>
    <t>EXTEC PISTA CRÍTICA / NVG - FASE 2 SBTT</t>
  </si>
  <si>
    <t>OM XXX (4 STAND-BY)</t>
  </si>
  <si>
    <t>OM 221*</t>
  </si>
  <si>
    <t>OM 246*</t>
  </si>
  <si>
    <t>EXTEC PISTA CRÍTICA / NVG - FASE 4 SBBV</t>
  </si>
  <si>
    <t>EXCON CRUZEX  SBNT</t>
  </si>
  <si>
    <t>PO PO PB MC LMA VLZ LM MAI RIC</t>
  </si>
  <si>
    <t>LSA SAL MCD MEO TRA ROB RUD BOR MRT MIC NIL</t>
  </si>
  <si>
    <t>GBR MOR NGA PIL MC LCO</t>
  </si>
  <si>
    <t>JOCA: AAJ</t>
  </si>
  <si>
    <r>
      <rPr>
        <rFont val="Arial"/>
        <b/>
        <color rgb="FFFFFFFF"/>
        <sz val="14.0"/>
      </rPr>
      <t>GUI GCO ABQ PBO MAT MQT PIL PIL PIL PIL PIL PIL PIL RDZ RUD ALX MOA VAN LUS MTC MTO</t>
    </r>
    <r>
      <rPr>
        <rFont val="Arial"/>
        <b/>
        <color rgb="FF0000FF"/>
        <sz val="14.0"/>
      </rPr>
      <t xml:space="preserve"> RIC</t>
    </r>
    <r>
      <rPr>
        <rFont val="Arial"/>
        <b/>
        <color rgb="FFFFFFFF"/>
        <sz val="14.0"/>
      </rPr>
      <t xml:space="preserve"> FDZ MIC MMA</t>
    </r>
  </si>
  <si>
    <t>PIL PIL DCP MIC MMA</t>
  </si>
  <si>
    <r>
      <rPr>
        <rFont val="Arial"/>
        <b/>
        <strike/>
        <color rgb="FF85200C"/>
        <sz val="14.0"/>
      </rPr>
      <t>GUI</t>
    </r>
    <r>
      <rPr>
        <rFont val="Arial"/>
        <b/>
        <strike/>
        <color rgb="FFFFFFFF"/>
        <sz val="14.0"/>
      </rPr>
      <t xml:space="preserve"> MAT MQT</t>
    </r>
    <r>
      <rPr>
        <rFont val="Arial"/>
        <b/>
        <strike/>
        <color rgb="FF6AA84F"/>
        <sz val="14.0"/>
      </rPr>
      <t xml:space="preserve"> JNU ARY CNO </t>
    </r>
    <r>
      <rPr>
        <rFont val="Arial"/>
        <b/>
        <strike/>
        <color rgb="FF85200C"/>
        <sz val="14.0"/>
      </rPr>
      <t>SEA VLR</t>
    </r>
    <r>
      <rPr>
        <rFont val="Arial"/>
        <b/>
        <strike/>
        <color rgb="FFFFFFFF"/>
        <sz val="14.0"/>
      </rPr>
      <t xml:space="preserve"> NGA ROB SAL LMA DCP VAN LUS ADO MRT MTO MIC</t>
    </r>
  </si>
  <si>
    <r>
      <rPr>
        <rFont val="Arial"/>
        <b/>
        <strike/>
        <color rgb="FF85200C"/>
        <sz val="14.0"/>
      </rPr>
      <t>GCO</t>
    </r>
    <r>
      <rPr>
        <rFont val="Arial"/>
        <b/>
        <strike/>
        <color rgb="FFFFFFFF"/>
        <sz val="14.0"/>
      </rPr>
      <t xml:space="preserve"> ABQ SAL </t>
    </r>
    <r>
      <rPr>
        <rFont val="Arial"/>
        <b/>
        <strike/>
        <color rgb="FF6AA84F"/>
        <sz val="14.0"/>
      </rPr>
      <t>CAV MQT ONÇA</t>
    </r>
    <r>
      <rPr>
        <rFont val="Arial"/>
        <b/>
        <strike/>
        <color rgb="FFFFFFFF"/>
        <sz val="14.0"/>
      </rPr>
      <t xml:space="preserve"> </t>
    </r>
    <r>
      <rPr>
        <rFont val="Arial"/>
        <b/>
        <strike/>
        <color rgb="FF85200C"/>
        <sz val="14.0"/>
      </rPr>
      <t>SEA AAJ JNU</t>
    </r>
    <r>
      <rPr>
        <rFont val="Arial"/>
        <b/>
        <strike/>
        <color rgb="FFFFFFFF"/>
        <sz val="14.0"/>
      </rPr>
      <t xml:space="preserve"> TGO LMA PTO DCP REG MTC MAI MRT RIC NIL </t>
    </r>
  </si>
  <si>
    <t>GUI CAV MDI</t>
  </si>
  <si>
    <r>
      <rPr>
        <rFont val="Arial"/>
        <b/>
        <color rgb="FFFFFF00"/>
        <sz val="14.0"/>
      </rPr>
      <t>GUI GCO</t>
    </r>
    <r>
      <rPr>
        <rFont val="Arial"/>
        <b/>
        <color rgb="FFFFFFFF"/>
        <sz val="14.0"/>
      </rPr>
      <t xml:space="preserve"> ABQ PBO MAT ADR GBR </t>
    </r>
    <r>
      <rPr>
        <rFont val="Arial"/>
        <b/>
        <color rgb="FFFFFF00"/>
        <sz val="14.0"/>
      </rPr>
      <t>SAL</t>
    </r>
    <r>
      <rPr>
        <rFont val="Arial"/>
        <b/>
        <color rgb="FFFFFFFF"/>
        <sz val="14.0"/>
      </rPr>
      <t xml:space="preserve"> MQT TYS MOR VLR AAJ JNU DAT CNO RDZ PTO DCP LCO REG VAN LUS MTC ADO MTO FDZ ARA ROM BRU MAX </t>
    </r>
    <r>
      <rPr>
        <rFont val="Arial"/>
        <b/>
        <color rgb="FFFFFF00"/>
        <sz val="14.0"/>
      </rPr>
      <t>(GRAT REP)</t>
    </r>
  </si>
  <si>
    <t>EB</t>
  </si>
  <si>
    <t>BAMN</t>
  </si>
  <si>
    <t>FAB</t>
  </si>
  <si>
    <t>COMARA</t>
  </si>
  <si>
    <t>CINDACTA IV</t>
  </si>
  <si>
    <t>FIEX SESQAE</t>
  </si>
  <si>
    <t>MB</t>
  </si>
  <si>
    <t>MD</t>
  </si>
  <si>
    <t>GVA</t>
  </si>
  <si>
    <t>CATRIMANI</t>
  </si>
  <si>
    <t>EXCELSIOR</t>
  </si>
  <si>
    <t>GOTA</t>
  </si>
  <si>
    <t>TAQUARI</t>
  </si>
  <si>
    <t>TUCUMÃ</t>
  </si>
  <si>
    <t>78*-+,</t>
  </si>
  <si>
    <t>1</t>
  </si>
  <si>
    <t>OPREP 230025</t>
  </si>
  <si>
    <t>ABQ TYS VLR JNU TAV TRI RUD LUI BGN REG LUS MTO</t>
  </si>
  <si>
    <t>ta</t>
  </si>
  <si>
    <t>ÚLTIMO LANÇAMENTO:</t>
  </si>
  <si>
    <t>C-105</t>
  </si>
  <si>
    <t>Esforço Atual</t>
  </si>
  <si>
    <t>Esforço Voado</t>
  </si>
  <si>
    <t>SALDO</t>
  </si>
  <si>
    <t>COMAE</t>
  </si>
  <si>
    <t>APLICAÇÃO</t>
  </si>
  <si>
    <t>ALOCADO</t>
  </si>
  <si>
    <t>VOADO</t>
  </si>
  <si>
    <t>AOE</t>
  </si>
  <si>
    <t>OPERAÇÃO YANOMAMI 2</t>
  </si>
  <si>
    <t>PR</t>
  </si>
  <si>
    <t>AMANACI</t>
  </si>
  <si>
    <t>AGATA AMAZÔNIA</t>
  </si>
  <si>
    <t>OPERAÇÃO CATRIMANI</t>
  </si>
  <si>
    <t>CNT-TOTEQ</t>
  </si>
  <si>
    <t>OPERAÇÃO TUCUMÃ</t>
  </si>
  <si>
    <t xml:space="preserve">GABAER	</t>
  </si>
  <si>
    <t>OPERAÇÃO CATRIMANI II</t>
  </si>
  <si>
    <t>OPERAÇÃO TAQUARI II</t>
  </si>
  <si>
    <t>GLO 2023</t>
  </si>
  <si>
    <t>EVAM</t>
  </si>
  <si>
    <t>URNA</t>
  </si>
  <si>
    <t>FAB-TAL</t>
  </si>
  <si>
    <t>EB-TAL</t>
  </si>
  <si>
    <t>MB-TAL</t>
  </si>
  <si>
    <t>MD-TAL</t>
  </si>
  <si>
    <t>DCTA OP</t>
  </si>
  <si>
    <t>AGATA AMAZÔNIA FRONTEIRA NORTE</t>
  </si>
  <si>
    <t>INTERVENÇÃO</t>
  </si>
  <si>
    <t>TOTAL</t>
  </si>
  <si>
    <t>COMPREP</t>
  </si>
  <si>
    <r>
      <rPr>
        <rFont val="Arial"/>
        <color theme="1"/>
        <sz val="11.0"/>
      </rPr>
      <t>PMC-EB</t>
    </r>
    <r>
      <rPr>
        <rFont val="Arial"/>
        <color rgb="FFCFE2F3"/>
        <sz val="11.0"/>
      </rPr>
      <t>/null</t>
    </r>
  </si>
  <si>
    <t>EXPOA</t>
  </si>
  <si>
    <t>PME C-105</t>
  </si>
  <si>
    <t>ARARONÇA</t>
  </si>
  <si>
    <t>ARCANJO</t>
  </si>
  <si>
    <t>LA C-105</t>
  </si>
  <si>
    <t>AIRLIFT</t>
  </si>
  <si>
    <t>CRUZEX.</t>
  </si>
  <si>
    <t>HEAVY-CDS</t>
  </si>
  <si>
    <t>ESFORÇO AÉREO TOTAL</t>
  </si>
  <si>
    <t>ESFORÇO PREVISTO:</t>
  </si>
  <si>
    <t>MENSAL</t>
  </si>
  <si>
    <t>ACUMULADO</t>
  </si>
  <si>
    <t>PLANEJADO</t>
  </si>
  <si>
    <t>EXECUTADO</t>
  </si>
  <si>
    <t>ESFORÇO VOADO:</t>
  </si>
  <si>
    <t>MÊS</t>
  </si>
  <si>
    <t>JAN.</t>
  </si>
  <si>
    <t>SALDO:</t>
  </si>
  <si>
    <t>FEV.</t>
  </si>
  <si>
    <t>MAR.</t>
  </si>
  <si>
    <t>ABR.</t>
  </si>
  <si>
    <t>MAI.</t>
  </si>
  <si>
    <t>JUN.</t>
  </si>
  <si>
    <t>JUL.</t>
  </si>
  <si>
    <t>AGO.</t>
  </si>
  <si>
    <t>SET.</t>
  </si>
  <si>
    <t>OUT.</t>
  </si>
  <si>
    <t>NOV.</t>
  </si>
  <si>
    <t>DEZ.</t>
  </si>
  <si>
    <t>ESFORÇO AÉREO SESQAE</t>
  </si>
  <si>
    <t>SBMN</t>
  </si>
  <si>
    <t>MN</t>
  </si>
  <si>
    <t>SEM CONTRATO QAV-1</t>
  </si>
  <si>
    <t>SBEG</t>
  </si>
  <si>
    <t>EG</t>
  </si>
  <si>
    <t>SBGL</t>
  </si>
  <si>
    <t>SEM EMPILHADEIRA</t>
  </si>
  <si>
    <t>SBAF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</si>
</sst>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[$R$ -416]#,##0.00"/>
    <numFmt numFmtId="165" formatCode="dd.mm"/>
    <numFmt numFmtId="166" formatCode="d mmm"/>
    <numFmt numFmtId="167" formatCode="ddd"/>
    <numFmt numFmtId="168" formatCode="dd&quot;/&quot;mmm"/>
    <numFmt numFmtId="169" formatCode="d&quot;/&quot;mmm"/>
    <numFmt numFmtId="170" formatCode="[h]:mm"/>
    <numFmt numFmtId="171" formatCode="[h]&quot;:&quot;mm"/>
    <numFmt numFmtId="172" formatCode="0.0%"/>
    <numFmt numFmtId="173" formatCode="[hh]&quot;:&quot;mm"/>
  </numFmts>
  <fonts count="81">
    <font>
      <sz val="10.0"/>
      <color rgb="FF000000"/>
      <name val="Arial"/>
      <scheme val="minor"/>
    </font>
    <font>
      <b/>
      <sz val="14.0"/>
      <color rgb="FFFFFFFF"/>
      <name val="Arial"/>
      <scheme val="minor"/>
    </font>
    <font/>
    <font>
      <b/>
      <sz val="14.0"/>
      <color rgb="FF000000"/>
      <name val="Arial"/>
      <scheme val="minor"/>
    </font>
    <font>
      <b/>
      <sz val="14.0"/>
      <color rgb="FFFF0000"/>
      <name val="Arial"/>
      <scheme val="minor"/>
    </font>
    <font>
      <sz val="14.0"/>
      <color rgb="FF000000"/>
      <name val="Arial"/>
      <scheme val="minor"/>
    </font>
    <font>
      <sz val="14.0"/>
      <color theme="1"/>
      <name val="Arial"/>
      <scheme val="minor"/>
    </font>
    <font>
      <b/>
      <sz val="14.0"/>
      <color theme="1"/>
      <name val="Arial"/>
      <scheme val="minor"/>
    </font>
    <font>
      <sz val="14.0"/>
      <color rgb="FFEA4335"/>
      <name val="Arial"/>
      <scheme val="minor"/>
    </font>
    <font>
      <b/>
      <sz val="11.0"/>
      <color rgb="FF1F1F1F"/>
      <name val="Arial"/>
      <scheme val="minor"/>
    </font>
    <font>
      <b/>
      <sz val="18.0"/>
      <color rgb="FF1F1F1F"/>
      <name val="Arial"/>
      <scheme val="minor"/>
    </font>
    <font>
      <b/>
      <sz val="14.0"/>
      <color rgb="FFFF9900"/>
      <name val="Arial"/>
      <scheme val="minor"/>
    </font>
    <font>
      <b/>
      <sz val="14.0"/>
      <color rgb="FFFFFFFF"/>
      <name val="Arial"/>
    </font>
    <font>
      <b/>
      <sz val="12.0"/>
      <color rgb="FF000000"/>
      <name val="Arial"/>
      <scheme val="minor"/>
    </font>
    <font>
      <b/>
      <sz val="12.0"/>
      <color rgb="FFFFFFFF"/>
      <name val="Arial"/>
      <scheme val="minor"/>
    </font>
    <font>
      <color theme="1"/>
      <name val="Arial"/>
      <scheme val="minor"/>
    </font>
    <font>
      <color rgb="FFFFFF00"/>
      <name val="Arial"/>
      <scheme val="minor"/>
    </font>
    <font>
      <b/>
      <color theme="1"/>
      <name val="Arial"/>
    </font>
    <font>
      <b/>
      <sz val="14.0"/>
      <color theme="1"/>
      <name val="Arial"/>
    </font>
    <font>
      <b/>
      <sz val="11.0"/>
      <color rgb="FFFFFFFF"/>
      <name val="Arial"/>
    </font>
    <font>
      <b/>
      <sz val="14.0"/>
      <color rgb="FF000000"/>
      <name val="Arial"/>
    </font>
    <font>
      <b/>
      <color theme="1"/>
      <name val="Arial"/>
      <scheme val="minor"/>
    </font>
    <font>
      <b/>
      <sz val="15.0"/>
      <color theme="1"/>
      <name val="Arial"/>
      <scheme val="minor"/>
    </font>
    <font>
      <b/>
      <sz val="13.0"/>
      <color rgb="FFFFFFFF"/>
      <name val="Arial"/>
      <scheme val="minor"/>
    </font>
    <font>
      <b/>
      <sz val="13.0"/>
      <color theme="1"/>
      <name val="Arial"/>
      <scheme val="minor"/>
    </font>
    <font>
      <b/>
      <strike/>
      <sz val="14.0"/>
      <color rgb="FFFFFFFF"/>
      <name val="Arial"/>
      <scheme val="minor"/>
    </font>
    <font>
      <b/>
      <sz val="15.0"/>
      <color rgb="FF000000"/>
      <name val="Arial"/>
      <scheme val="minor"/>
    </font>
    <font>
      <b/>
      <sz val="14.0"/>
      <color theme="0"/>
      <name val="Arial"/>
      <scheme val="minor"/>
    </font>
    <font>
      <b/>
      <sz val="14.0"/>
      <color rgb="FFEFEFEF"/>
      <name val="Arial"/>
      <scheme val="minor"/>
    </font>
    <font>
      <b/>
      <sz val="14.0"/>
      <color rgb="FFFFFF00"/>
      <name val="Arial"/>
      <scheme val="minor"/>
    </font>
    <font>
      <b/>
      <sz val="13.0"/>
      <color rgb="FFFFFFFF"/>
      <name val="Arial"/>
    </font>
    <font>
      <b/>
      <sz val="14.0"/>
      <color rgb="FF980000"/>
      <name val="Arial"/>
      <scheme val="minor"/>
    </font>
    <font>
      <b/>
      <sz val="14.0"/>
      <color rgb="FFFFFF00"/>
      <name val="Arial"/>
    </font>
    <font>
      <b/>
      <sz val="11.0"/>
      <color theme="1"/>
      <name val="Arial"/>
    </font>
    <font>
      <b/>
      <sz val="13.0"/>
      <color rgb="FF000000"/>
      <name val="Arial"/>
      <scheme val="minor"/>
    </font>
    <font>
      <b/>
      <sz val="13.0"/>
      <color rgb="FFF3F3F3"/>
      <name val="Arial"/>
      <scheme val="minor"/>
    </font>
    <font>
      <b/>
      <sz val="12.0"/>
      <color theme="1"/>
      <name val="Arial"/>
    </font>
    <font>
      <b/>
      <sz val="12.0"/>
      <color theme="1"/>
      <name val="Arial"/>
      <scheme val="minor"/>
    </font>
    <font>
      <b/>
      <strike/>
      <sz val="14.0"/>
      <color rgb="FFFFFF00"/>
      <name val="Arial"/>
      <scheme val="minor"/>
    </font>
    <font>
      <b/>
      <sz val="14.0"/>
      <color rgb="FF000000"/>
      <name val="&quot;Arial&quot;"/>
    </font>
    <font>
      <b/>
      <strike/>
      <sz val="14.0"/>
      <color theme="1"/>
      <name val="Arial"/>
      <scheme val="minor"/>
    </font>
    <font>
      <b/>
      <sz val="13.0"/>
      <color rgb="FF000000"/>
      <name val="Arial"/>
    </font>
    <font>
      <color theme="1"/>
      <name val="Arial"/>
    </font>
    <font>
      <b/>
      <strike/>
      <sz val="14.0"/>
      <color rgb="FFFFFFFF"/>
      <name val="Arial"/>
    </font>
    <font>
      <sz val="13.0"/>
      <color rgb="FFFFFFFF"/>
      <name val="Arial"/>
      <scheme val="minor"/>
    </font>
    <font>
      <b/>
      <sz val="14.0"/>
      <color rgb="FF00FF00"/>
      <name val="Arial"/>
      <scheme val="minor"/>
    </font>
    <font>
      <b/>
      <sz val="14.0"/>
      <color rgb="FF0000FF"/>
      <name val="Arial"/>
      <scheme val="minor"/>
    </font>
    <font>
      <b/>
      <strike/>
      <sz val="11.0"/>
      <color rgb="FFFFFFFF"/>
      <name val="Arial"/>
      <scheme val="minor"/>
    </font>
    <font>
      <b/>
      <sz val="16.0"/>
      <color theme="1"/>
      <name val="Arial"/>
      <scheme val="minor"/>
    </font>
    <font>
      <b/>
      <strike/>
      <sz val="14.0"/>
      <color rgb="FFFF9900"/>
      <name val="Arial"/>
      <scheme val="minor"/>
    </font>
    <font>
      <b/>
      <sz val="13.0"/>
      <color theme="0"/>
      <name val="Arial"/>
      <scheme val="minor"/>
    </font>
    <font>
      <b/>
      <strike/>
      <sz val="9.0"/>
      <color rgb="FFFFFFFF"/>
      <name val="Arial"/>
      <scheme val="minor"/>
    </font>
    <font>
      <sz val="12.0"/>
      <color rgb="FFFFFFFF"/>
      <name val="Arial"/>
    </font>
    <font>
      <b/>
      <strike/>
      <sz val="10.0"/>
      <color rgb="FFFFFFFF"/>
      <name val="Arial"/>
      <scheme val="minor"/>
    </font>
    <font>
      <b/>
      <sz val="15.0"/>
      <color rgb="FFFFFFFF"/>
      <name val="Arial"/>
    </font>
    <font>
      <b/>
      <strike/>
      <sz val="14.0"/>
      <color theme="1"/>
      <name val="Arial"/>
    </font>
    <font>
      <b/>
      <sz val="10.0"/>
      <color theme="1"/>
      <name val="Arial"/>
    </font>
    <font>
      <b/>
      <sz val="13.0"/>
      <color theme="1"/>
      <name val="Arial"/>
    </font>
    <font>
      <strike/>
      <sz val="14.0"/>
      <color rgb="FF000000"/>
      <name val="Arial"/>
      <scheme val="minor"/>
    </font>
    <font>
      <sz val="9.0"/>
      <color rgb="FF1F1F1F"/>
      <name val="&quot;Google Sans&quot;"/>
    </font>
    <font>
      <b/>
      <strike/>
      <sz val="13.0"/>
      <color rgb="FFFFFFFF"/>
      <name val="Arial"/>
      <scheme val="minor"/>
    </font>
    <font>
      <b/>
      <strike/>
      <sz val="12.0"/>
      <color rgb="FFFFFFFF"/>
      <name val="Arial"/>
      <scheme val="minor"/>
    </font>
    <font>
      <b/>
      <sz val="14.0"/>
      <color rgb="FF1155CC"/>
      <name val="Arial"/>
      <scheme val="minor"/>
    </font>
    <font>
      <b/>
      <sz val="14.0"/>
      <color rgb="FF4285F4"/>
      <name val="Arial"/>
      <scheme val="minor"/>
    </font>
    <font>
      <b/>
      <sz val="14.0"/>
      <color theme="4"/>
      <name val="Arial"/>
      <scheme val="minor"/>
    </font>
    <font>
      <b/>
      <sz val="14.0"/>
      <color theme="0"/>
      <name val="Arial"/>
    </font>
    <font>
      <b/>
      <strike/>
      <sz val="14.0"/>
      <color theme="0"/>
      <name val="Arial"/>
      <scheme val="minor"/>
    </font>
    <font>
      <b/>
      <sz val="14.0"/>
      <color rgb="FF4285F4"/>
      <name val="Arial"/>
    </font>
    <font>
      <b/>
      <sz val="13.0"/>
      <color rgb="FFFFFFFF"/>
      <name val="&quot;Arial&quot;"/>
    </font>
    <font>
      <color rgb="FF000000"/>
      <name val="Arial"/>
    </font>
    <font>
      <sz val="10.0"/>
      <color theme="1"/>
      <name val="Arial"/>
      <scheme val="minor"/>
    </font>
    <font>
      <b/>
      <sz val="18.0"/>
      <color theme="1"/>
      <name val="Arial"/>
    </font>
    <font>
      <sz val="18.0"/>
      <color theme="1"/>
      <name val="Arial"/>
    </font>
    <font>
      <sz val="11.0"/>
      <color theme="1"/>
      <name val="Arial"/>
    </font>
    <font>
      <sz val="8.0"/>
      <color theme="1"/>
      <name val="Arial"/>
      <scheme val="minor"/>
    </font>
    <font>
      <b/>
      <sz val="8.0"/>
      <color theme="1"/>
      <name val="Arial"/>
      <scheme val="minor"/>
    </font>
    <font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1.0"/>
      <color theme="1"/>
      <name val="Arial"/>
      <scheme val="minor"/>
    </font>
    <font>
      <sz val="8.0"/>
      <color theme="1"/>
      <name val="Arial"/>
    </font>
    <font>
      <b/>
      <sz val="16.0"/>
      <color theme="1"/>
      <name val="Arial"/>
    </font>
  </fonts>
  <fills count="37">
    <fill>
      <patternFill patternType="none"/>
    </fill>
    <fill>
      <patternFill patternType="lightGray"/>
    </fill>
    <fill>
      <patternFill patternType="solid">
        <fgColor rgb="FFCBDCF7"/>
        <bgColor rgb="FFCBDCF7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CCCCCC"/>
        <bgColor rgb="FFCCCCCC"/>
      </patternFill>
    </fill>
    <fill>
      <patternFill patternType="solid">
        <fgColor rgb="FFB4B4B6"/>
        <bgColor rgb="FFB4B4B6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rgb="FF000000"/>
        <bgColor rgb="FF000000"/>
      </patternFill>
    </fill>
    <fill>
      <patternFill patternType="solid">
        <fgColor rgb="FFB45F06"/>
        <bgColor rgb="FFB45F06"/>
      </patternFill>
    </fill>
    <fill>
      <patternFill patternType="solid">
        <fgColor rgb="FF0000FF"/>
        <bgColor rgb="FF0000FF"/>
      </patternFill>
    </fill>
    <fill>
      <patternFill patternType="solid">
        <fgColor rgb="FFBF9000"/>
        <bgColor rgb="FFBF9000"/>
      </patternFill>
    </fill>
    <fill>
      <patternFill patternType="solid">
        <fgColor rgb="FF76A5AF"/>
        <bgColor rgb="FF76A5AF"/>
      </patternFill>
    </fill>
    <fill>
      <patternFill patternType="solid">
        <fgColor theme="1"/>
        <bgColor theme="1"/>
      </patternFill>
    </fill>
    <fill>
      <patternFill patternType="solid">
        <fgColor rgb="FFFF99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CFE2F3"/>
        <bgColor rgb="FFCFE2F3"/>
      </patternFill>
    </fill>
    <fill>
      <patternFill patternType="solid">
        <fgColor rgb="FF38761D"/>
        <bgColor rgb="FF38761D"/>
      </patternFill>
    </fill>
    <fill>
      <patternFill patternType="solid">
        <fgColor rgb="FF783F04"/>
        <bgColor rgb="FF783F04"/>
      </patternFill>
    </fill>
    <fill>
      <patternFill patternType="solid">
        <fgColor rgb="FF93C47D"/>
        <bgColor rgb="FF93C47D"/>
      </patternFill>
    </fill>
    <fill>
      <patternFill patternType="solid">
        <fgColor theme="7"/>
        <bgColor theme="7"/>
      </patternFill>
    </fill>
    <fill>
      <patternFill patternType="solid">
        <fgColor rgb="FF6AA84F"/>
        <bgColor rgb="FF6AA84F"/>
      </patternFill>
    </fill>
    <fill>
      <patternFill patternType="solid">
        <fgColor rgb="FF9798A9"/>
        <bgColor rgb="FF9798A9"/>
      </patternFill>
    </fill>
    <fill>
      <patternFill patternType="solid">
        <fgColor theme="8"/>
        <bgColor theme="8"/>
      </patternFill>
    </fill>
    <fill>
      <patternFill patternType="solid">
        <fgColor rgb="FF999999"/>
        <bgColor rgb="FF999999"/>
      </patternFill>
    </fill>
    <fill>
      <patternFill patternType="solid">
        <fgColor rgb="FF00FF00"/>
        <bgColor rgb="FF00FF00"/>
      </patternFill>
    </fill>
    <fill>
      <patternFill patternType="solid">
        <fgColor rgb="FFDD7E6B"/>
        <bgColor rgb="FFDD7E6B"/>
      </patternFill>
    </fill>
    <fill>
      <patternFill patternType="solid">
        <fgColor rgb="FFC27BA0"/>
        <bgColor rgb="FFC27BA0"/>
      </patternFill>
    </fill>
    <fill>
      <patternFill patternType="solid">
        <fgColor rgb="FF9900FF"/>
        <bgColor rgb="FF9900FF"/>
      </patternFill>
    </fill>
    <fill>
      <patternFill patternType="solid">
        <fgColor rgb="FF9FC5E8"/>
        <bgColor rgb="FF9FC5E8"/>
      </patternFill>
    </fill>
    <fill>
      <patternFill patternType="solid">
        <fgColor rgb="FFD0E0E3"/>
        <bgColor rgb="FFD0E0E3"/>
      </patternFill>
    </fill>
    <fill>
      <patternFill patternType="solid">
        <fgColor rgb="FFD9D9D9"/>
        <bgColor rgb="FFD9D9D9"/>
      </patternFill>
    </fill>
    <fill>
      <patternFill patternType="solid">
        <fgColor rgb="FFF4B400"/>
        <bgColor rgb="FFF4B400"/>
      </patternFill>
    </fill>
    <fill>
      <patternFill patternType="solid">
        <fgColor rgb="FFEFEFEF"/>
        <bgColor rgb="FFEFEFEF"/>
      </patternFill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508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readingOrder="0" shrinkToFit="0" vertical="center" wrapText="1"/>
    </xf>
    <xf borderId="2" fillId="0" fontId="2" numFmtId="0" xfId="0" applyBorder="1" applyFont="1"/>
    <xf borderId="3" fillId="3" fontId="3" numFmtId="0" xfId="0" applyAlignment="1" applyBorder="1" applyFill="1" applyFont="1">
      <alignment horizontal="center" readingOrder="0" shrinkToFit="0" vertical="center" wrapText="1"/>
    </xf>
    <xf borderId="3" fillId="3" fontId="4" numFmtId="0" xfId="0" applyAlignment="1" applyBorder="1" applyFont="1">
      <alignment horizontal="center" readingOrder="0" shrinkToFit="0" vertical="center" wrapText="1"/>
    </xf>
    <xf borderId="3" fillId="4" fontId="3" numFmtId="0" xfId="0" applyAlignment="1" applyBorder="1" applyFill="1" applyFont="1">
      <alignment horizontal="center" readingOrder="0" shrinkToFit="0" vertical="center" wrapText="1"/>
    </xf>
    <xf borderId="0" fillId="3" fontId="3" numFmtId="0" xfId="0" applyAlignment="1" applyFont="1">
      <alignment horizontal="center" readingOrder="0" shrinkToFit="0" vertical="center" wrapText="1"/>
    </xf>
    <xf borderId="3" fillId="5" fontId="5" numFmtId="0" xfId="0" applyAlignment="1" applyBorder="1" applyFill="1" applyFont="1">
      <alignment horizontal="center" readingOrder="0" shrinkToFit="0" vertical="center" wrapText="1"/>
    </xf>
    <xf borderId="3" fillId="0" fontId="3" numFmtId="165" xfId="0" applyAlignment="1" applyBorder="1" applyFont="1" applyNumberFormat="1">
      <alignment horizontal="center" readingOrder="0" shrinkToFit="0" vertical="center" wrapText="1"/>
    </xf>
    <xf borderId="3" fillId="6" fontId="3" numFmtId="166" xfId="0" applyAlignment="1" applyBorder="1" applyFill="1" applyFont="1" applyNumberFormat="1">
      <alignment horizontal="center" readingOrder="0" shrinkToFit="0" vertical="center" wrapText="1"/>
    </xf>
    <xf borderId="3" fillId="4" fontId="3" numFmtId="166" xfId="0" applyAlignment="1" applyBorder="1" applyFont="1" applyNumberFormat="1">
      <alignment horizontal="center" readingOrder="0" shrinkToFit="0" vertical="center" wrapText="1"/>
    </xf>
    <xf borderId="3" fillId="7" fontId="3" numFmtId="166" xfId="0" applyAlignment="1" applyBorder="1" applyFill="1" applyFont="1" applyNumberFormat="1">
      <alignment horizontal="center" readingOrder="0" shrinkToFit="0" vertical="center" wrapText="1"/>
    </xf>
    <xf borderId="0" fillId="0" fontId="6" numFmtId="0" xfId="0" applyFont="1"/>
    <xf borderId="1" fillId="8" fontId="3" numFmtId="0" xfId="0" applyAlignment="1" applyBorder="1" applyFill="1" applyFont="1">
      <alignment horizontal="center" readingOrder="0" shrinkToFit="0" vertical="center" wrapText="1"/>
    </xf>
    <xf borderId="3" fillId="0" fontId="6" numFmtId="0" xfId="0" applyBorder="1" applyFont="1"/>
    <xf borderId="3" fillId="4" fontId="7" numFmtId="0" xfId="0" applyAlignment="1" applyBorder="1" applyFont="1">
      <alignment horizontal="center" readingOrder="0" shrinkToFit="0" vertical="center" wrapText="1"/>
    </xf>
    <xf borderId="4" fillId="2" fontId="3" numFmtId="0" xfId="0" applyAlignment="1" applyBorder="1" applyFont="1">
      <alignment horizontal="center" readingOrder="0" shrinkToFit="0" vertical="center" wrapText="1"/>
    </xf>
    <xf borderId="4" fillId="9" fontId="7" numFmtId="0" xfId="0" applyAlignment="1" applyBorder="1" applyFill="1" applyFont="1">
      <alignment horizontal="center" readingOrder="0" shrinkToFit="0" vertical="center" wrapText="1"/>
    </xf>
    <xf borderId="5" fillId="9" fontId="7" numFmtId="0" xfId="0" applyAlignment="1" applyBorder="1" applyFont="1">
      <alignment horizontal="center" readingOrder="0" shrinkToFit="0" vertical="center" wrapText="1"/>
    </xf>
    <xf borderId="4" fillId="10" fontId="3" numFmtId="0" xfId="0" applyAlignment="1" applyBorder="1" applyFill="1" applyFont="1">
      <alignment horizontal="center" readingOrder="0" shrinkToFit="0" vertical="center" wrapText="1"/>
    </xf>
    <xf borderId="3" fillId="0" fontId="8" numFmtId="0" xfId="0" applyBorder="1" applyFont="1"/>
    <xf borderId="3" fillId="4" fontId="9" numFmtId="0" xfId="0" applyAlignment="1" applyBorder="1" applyFont="1">
      <alignment readingOrder="0" vertical="center"/>
    </xf>
    <xf borderId="3" fillId="4" fontId="10" numFmtId="0" xfId="0" applyAlignment="1" applyBorder="1" applyFont="1">
      <alignment horizontal="center" readingOrder="0" shrinkToFit="0" vertical="center" wrapText="1"/>
    </xf>
    <xf borderId="3" fillId="3" fontId="7" numFmtId="0" xfId="0" applyAlignment="1" applyBorder="1" applyFont="1">
      <alignment horizontal="center" readingOrder="0" shrinkToFit="0" vertical="center" wrapText="1"/>
    </xf>
    <xf borderId="3" fillId="0" fontId="7" numFmtId="0" xfId="0" applyAlignment="1" applyBorder="1" applyFont="1">
      <alignment horizontal="center" readingOrder="0" shrinkToFit="0" vertical="center" wrapText="1"/>
    </xf>
    <xf borderId="4" fillId="0" fontId="2" numFmtId="0" xfId="0" applyBorder="1" applyFont="1"/>
    <xf borderId="3" fillId="11" fontId="1" numFmtId="0" xfId="0" applyAlignment="1" applyBorder="1" applyFill="1" applyFont="1">
      <alignment horizontal="center" readingOrder="0" shrinkToFit="0" vertical="center" wrapText="1"/>
    </xf>
    <xf borderId="3" fillId="8" fontId="11" numFmtId="0" xfId="0" applyAlignment="1" applyBorder="1" applyFont="1">
      <alignment horizontal="center" readingOrder="0" shrinkToFit="0" vertical="center" wrapText="1"/>
    </xf>
    <xf borderId="6" fillId="12" fontId="3" numFmtId="0" xfId="0" applyAlignment="1" applyBorder="1" applyFill="1" applyFont="1">
      <alignment horizontal="center" readingOrder="0" vertical="center"/>
    </xf>
    <xf borderId="3" fillId="8" fontId="7" numFmtId="0" xfId="0" applyAlignment="1" applyBorder="1" applyFont="1">
      <alignment horizontal="center" readingOrder="0" shrinkToFit="0" vertical="center" wrapText="1"/>
    </xf>
    <xf borderId="3" fillId="8" fontId="3" numFmtId="0" xfId="0" applyAlignment="1" applyBorder="1" applyFont="1">
      <alignment horizontal="center" readingOrder="0" shrinkToFit="0" vertical="center" wrapText="1"/>
    </xf>
    <xf borderId="3" fillId="13" fontId="12" numFmtId="0" xfId="0" applyAlignment="1" applyBorder="1" applyFill="1" applyFont="1">
      <alignment horizontal="center" readingOrder="0" shrinkToFit="0" vertical="center" wrapText="1"/>
    </xf>
    <xf borderId="7" fillId="3" fontId="7" numFmtId="0" xfId="0" applyAlignment="1" applyBorder="1" applyFont="1">
      <alignment horizontal="center" readingOrder="0" shrinkToFit="0" vertical="center" wrapText="1"/>
    </xf>
    <xf borderId="7" fillId="13" fontId="1" numFmtId="0" xfId="0" applyAlignment="1" applyBorder="1" applyFont="1">
      <alignment horizontal="center" readingOrder="0" shrinkToFit="0" vertical="center" wrapText="1"/>
    </xf>
    <xf borderId="3" fillId="4" fontId="13" numFmtId="0" xfId="0" applyAlignment="1" applyBorder="1" applyFont="1">
      <alignment horizontal="center" readingOrder="0" shrinkToFit="0" vertical="center" wrapText="1"/>
    </xf>
    <xf borderId="3" fillId="13" fontId="1" numFmtId="0" xfId="0" applyAlignment="1" applyBorder="1" applyFont="1">
      <alignment horizontal="center" readingOrder="0" shrinkToFit="0" vertical="center" wrapText="1"/>
    </xf>
    <xf borderId="7" fillId="4" fontId="7" numFmtId="0" xfId="0" applyAlignment="1" applyBorder="1" applyFont="1">
      <alignment horizontal="center" readingOrder="0" shrinkToFit="0" vertical="center" wrapText="1"/>
    </xf>
    <xf borderId="3" fillId="14" fontId="3" numFmtId="0" xfId="0" applyAlignment="1" applyBorder="1" applyFill="1" applyFont="1">
      <alignment horizontal="center" readingOrder="0" shrinkToFit="0" vertical="center" wrapText="1"/>
    </xf>
    <xf borderId="1" fillId="11" fontId="1" numFmtId="0" xfId="0" applyAlignment="1" applyBorder="1" applyFont="1">
      <alignment horizontal="center" readingOrder="0" shrinkToFit="0" vertical="center" wrapText="1"/>
    </xf>
    <xf borderId="3" fillId="15" fontId="7" numFmtId="0" xfId="0" applyAlignment="1" applyBorder="1" applyFill="1" applyFont="1">
      <alignment horizontal="center" readingOrder="0" shrinkToFit="0" vertical="center" wrapText="1"/>
    </xf>
    <xf borderId="1" fillId="11" fontId="14" numFmtId="0" xfId="0" applyAlignment="1" applyBorder="1" applyFont="1">
      <alignment horizontal="center" readingOrder="0" shrinkToFit="0" vertical="center" wrapText="1"/>
    </xf>
    <xf borderId="3" fillId="15" fontId="3" numFmtId="0" xfId="0" applyAlignment="1" applyBorder="1" applyFont="1">
      <alignment horizontal="center" readingOrder="0" shrinkToFit="0" vertical="center" wrapText="1"/>
    </xf>
    <xf borderId="3" fillId="0" fontId="8" numFmtId="0" xfId="0" applyAlignment="1" applyBorder="1" applyFont="1">
      <alignment shrinkToFit="0" wrapText="1"/>
    </xf>
    <xf borderId="6" fillId="0" fontId="2" numFmtId="0" xfId="0" applyBorder="1" applyFont="1"/>
    <xf borderId="1" fillId="13" fontId="1" numFmtId="0" xfId="0" applyAlignment="1" applyBorder="1" applyFont="1">
      <alignment horizontal="center" readingOrder="0" shrinkToFit="0" vertical="center" wrapText="1"/>
    </xf>
    <xf borderId="1" fillId="13" fontId="12" numFmtId="0" xfId="0" applyAlignment="1" applyBorder="1" applyFont="1">
      <alignment horizontal="center" readingOrder="0" shrinkToFit="0" vertical="center" wrapText="1"/>
    </xf>
    <xf borderId="3" fillId="4" fontId="15" numFmtId="0" xfId="0" applyBorder="1" applyFont="1"/>
    <xf borderId="3" fillId="11" fontId="12" numFmtId="0" xfId="0" applyAlignment="1" applyBorder="1" applyFont="1">
      <alignment horizontal="center" readingOrder="0" shrinkToFit="0" vertical="center" wrapText="1"/>
    </xf>
    <xf borderId="8" fillId="11" fontId="1" numFmtId="0" xfId="0" applyAlignment="1" applyBorder="1" applyFont="1">
      <alignment horizontal="center" readingOrder="0" shrinkToFit="0" vertical="center" wrapText="1"/>
    </xf>
    <xf borderId="8" fillId="0" fontId="2" numFmtId="0" xfId="0" applyBorder="1" applyFont="1"/>
    <xf borderId="2" fillId="13" fontId="1" numFmtId="0" xfId="0" applyAlignment="1" applyBorder="1" applyFont="1">
      <alignment horizontal="center" readingOrder="0" shrinkToFit="0" vertical="center" wrapText="1"/>
    </xf>
    <xf borderId="3" fillId="4" fontId="8" numFmtId="0" xfId="0" applyBorder="1" applyFont="1"/>
    <xf borderId="1" fillId="14" fontId="3" numFmtId="0" xfId="0" applyAlignment="1" applyBorder="1" applyFont="1">
      <alignment horizontal="center" readingOrder="0" vertical="center"/>
    </xf>
    <xf borderId="1" fillId="15" fontId="7" numFmtId="0" xfId="0" applyAlignment="1" applyBorder="1" applyFont="1">
      <alignment horizontal="center" readingOrder="0" shrinkToFit="0" vertical="center" wrapText="1"/>
    </xf>
    <xf borderId="1" fillId="14" fontId="3" numFmtId="0" xfId="0" applyAlignment="1" applyBorder="1" applyFont="1">
      <alignment horizontal="center" readingOrder="0" shrinkToFit="0" vertical="center" wrapText="1"/>
    </xf>
    <xf borderId="5" fillId="0" fontId="2" numFmtId="0" xfId="0" applyBorder="1" applyFont="1"/>
    <xf borderId="7" fillId="0" fontId="2" numFmtId="0" xfId="0" applyBorder="1" applyFont="1"/>
    <xf borderId="3" fillId="4" fontId="16" numFmtId="0" xfId="0" applyBorder="1" applyFont="1"/>
    <xf borderId="9" fillId="2" fontId="3" numFmtId="0" xfId="0" applyAlignment="1" applyBorder="1" applyFont="1">
      <alignment horizontal="center" readingOrder="0" shrinkToFit="0" vertical="center" wrapText="1"/>
    </xf>
    <xf borderId="3" fillId="0" fontId="8" numFmtId="0" xfId="0" applyAlignment="1" applyBorder="1" applyFont="1">
      <alignment readingOrder="0"/>
    </xf>
    <xf borderId="3" fillId="3" fontId="17" numFmtId="0" xfId="0" applyAlignment="1" applyBorder="1" applyFont="1">
      <alignment readingOrder="0" shrinkToFit="0" vertical="center" wrapText="1"/>
    </xf>
    <xf borderId="2" fillId="11" fontId="12" numFmtId="0" xfId="0" applyAlignment="1" applyBorder="1" applyFont="1">
      <alignment horizontal="center" readingOrder="0" shrinkToFit="0" vertical="center" wrapText="1"/>
    </xf>
    <xf borderId="2" fillId="13" fontId="12" numFmtId="0" xfId="0" applyAlignment="1" applyBorder="1" applyFont="1">
      <alignment horizontal="center" shrinkToFit="0" vertical="center" wrapText="1"/>
    </xf>
    <xf borderId="2" fillId="13" fontId="12" numFmtId="0" xfId="0" applyAlignment="1" applyBorder="1" applyFont="1">
      <alignment horizontal="center" shrinkToFit="0" vertical="center" wrapText="1"/>
    </xf>
    <xf borderId="2" fillId="3" fontId="17" numFmtId="0" xfId="0" applyAlignment="1" applyBorder="1" applyFont="1">
      <alignment shrinkToFit="0" vertical="center" wrapText="1"/>
    </xf>
    <xf borderId="2" fillId="3" fontId="18" numFmtId="0" xfId="0" applyAlignment="1" applyBorder="1" applyFont="1">
      <alignment horizontal="center" readingOrder="0" shrinkToFit="0" vertical="center" wrapText="1"/>
    </xf>
    <xf borderId="2" fillId="13" fontId="12" numFmtId="0" xfId="0" applyAlignment="1" applyBorder="1" applyFont="1">
      <alignment horizontal="center" readingOrder="0" shrinkToFit="0" vertical="center" wrapText="1"/>
    </xf>
    <xf borderId="2" fillId="0" fontId="17" numFmtId="0" xfId="0" applyAlignment="1" applyBorder="1" applyFont="1">
      <alignment shrinkToFit="0" vertical="center" wrapText="1"/>
    </xf>
    <xf borderId="3" fillId="2" fontId="7" numFmtId="0" xfId="0" applyAlignment="1" applyBorder="1" applyFont="1">
      <alignment horizontal="center" shrinkToFit="0" vertical="center" wrapText="1"/>
    </xf>
    <xf borderId="3" fillId="4" fontId="19" numFmtId="0" xfId="0" applyAlignment="1" applyBorder="1" applyFont="1">
      <alignment horizontal="center" readingOrder="0" shrinkToFit="0" vertical="center" wrapText="1"/>
    </xf>
    <xf borderId="6" fillId="16" fontId="12" numFmtId="0" xfId="0" applyAlignment="1" applyBorder="1" applyFill="1" applyFont="1">
      <alignment horizontal="center" readingOrder="0" shrinkToFit="0" vertical="center" wrapText="1"/>
    </xf>
    <xf borderId="3" fillId="17" fontId="3" numFmtId="0" xfId="0" applyAlignment="1" applyBorder="1" applyFill="1" applyFont="1">
      <alignment horizontal="center" readingOrder="0" shrinkToFit="0" vertical="center" wrapText="1"/>
    </xf>
    <xf borderId="3" fillId="18" fontId="20" numFmtId="0" xfId="0" applyAlignment="1" applyBorder="1" applyFill="1" applyFont="1">
      <alignment horizontal="center" readingOrder="0" shrinkToFit="0" vertical="center" wrapText="1"/>
    </xf>
    <xf borderId="3" fillId="18" fontId="7" numFmtId="0" xfId="0" applyAlignment="1" applyBorder="1" applyFont="1">
      <alignment horizontal="center" readingOrder="0" shrinkToFit="0" vertical="center" wrapText="1"/>
    </xf>
    <xf borderId="3" fillId="0" fontId="21" numFmtId="0" xfId="0" applyAlignment="1" applyBorder="1" applyFont="1">
      <alignment shrinkToFit="0" wrapText="1"/>
    </xf>
    <xf borderId="3" fillId="2" fontId="7" numFmtId="0" xfId="0" applyAlignment="1" applyBorder="1" applyFont="1">
      <alignment horizontal="center" readingOrder="0" shrinkToFit="0" vertical="center" wrapText="1"/>
    </xf>
    <xf borderId="3" fillId="2" fontId="18" numFmtId="0" xfId="0" applyAlignment="1" applyBorder="1" applyFont="1">
      <alignment horizontal="center" readingOrder="0" shrinkToFit="0" vertical="center" wrapText="1"/>
    </xf>
    <xf borderId="3" fillId="9" fontId="1" numFmtId="0" xfId="0" applyAlignment="1" applyBorder="1" applyFont="1">
      <alignment horizontal="center" readingOrder="0" shrinkToFit="0" vertical="center" wrapText="1"/>
    </xf>
    <xf borderId="0" fillId="11" fontId="14" numFmtId="0" xfId="0" applyAlignment="1" applyFont="1">
      <alignment horizontal="center" readingOrder="0" shrinkToFit="0" vertical="center" wrapText="1"/>
    </xf>
    <xf borderId="1" fillId="4" fontId="22" numFmtId="0" xfId="0" applyAlignment="1" applyBorder="1" applyFont="1">
      <alignment horizontal="center" readingOrder="0" shrinkToFit="0" vertical="center" wrapText="1"/>
    </xf>
    <xf borderId="3" fillId="0" fontId="15" numFmtId="0" xfId="0" applyBorder="1" applyFont="1"/>
    <xf borderId="3" fillId="19" fontId="7" numFmtId="0" xfId="0" applyAlignment="1" applyBorder="1" applyFill="1" applyFont="1">
      <alignment horizontal="center" readingOrder="0" shrinkToFit="0" vertical="center" wrapText="1"/>
    </xf>
    <xf borderId="3" fillId="11" fontId="23" numFmtId="0" xfId="0" applyAlignment="1" applyBorder="1" applyFont="1">
      <alignment horizontal="center" readingOrder="0" shrinkToFit="0" vertical="center" wrapText="1"/>
    </xf>
    <xf borderId="3" fillId="2" fontId="24" numFmtId="0" xfId="0" applyAlignment="1" applyBorder="1" applyFont="1">
      <alignment horizontal="center" readingOrder="0" shrinkToFit="0" vertical="center" wrapText="1"/>
    </xf>
    <xf borderId="2" fillId="4" fontId="12" numFmtId="0" xfId="0" applyAlignment="1" applyBorder="1" applyFont="1">
      <alignment horizontal="center" readingOrder="0" shrinkToFit="0" vertical="center" wrapText="1"/>
    </xf>
    <xf borderId="3" fillId="4" fontId="1" numFmtId="0" xfId="0" applyAlignment="1" applyBorder="1" applyFont="1">
      <alignment horizontal="center" readingOrder="0" shrinkToFit="0" vertical="center" wrapText="1"/>
    </xf>
    <xf borderId="3" fillId="2" fontId="3" numFmtId="0" xfId="0" applyAlignment="1" applyBorder="1" applyFont="1">
      <alignment horizontal="center" readingOrder="0" shrinkToFit="0" vertical="center" wrapText="1"/>
    </xf>
    <xf borderId="3" fillId="20" fontId="1" numFmtId="0" xfId="0" applyAlignment="1" applyBorder="1" applyFill="1" applyFont="1">
      <alignment horizontal="center" readingOrder="0" shrinkToFit="0" vertical="center" wrapText="1"/>
    </xf>
    <xf borderId="3" fillId="17" fontId="3" numFmtId="0" xfId="0" applyAlignment="1" applyBorder="1" applyFont="1">
      <alignment horizontal="center" shrinkToFit="0" vertical="center" wrapText="1"/>
    </xf>
    <xf borderId="3" fillId="21" fontId="3" numFmtId="0" xfId="0" applyAlignment="1" applyBorder="1" applyFill="1" applyFont="1">
      <alignment horizontal="center" readingOrder="0" shrinkToFit="0" vertical="center" wrapText="1"/>
    </xf>
    <xf borderId="3" fillId="21" fontId="14" numFmtId="0" xfId="0" applyAlignment="1" applyBorder="1" applyFont="1">
      <alignment horizontal="center" readingOrder="0" shrinkToFit="0" vertical="center" wrapText="1"/>
    </xf>
    <xf borderId="3" fillId="21" fontId="23" numFmtId="0" xfId="0" applyAlignment="1" applyBorder="1" applyFont="1">
      <alignment horizontal="center" readingOrder="0" shrinkToFit="0" vertical="center" wrapText="1"/>
    </xf>
    <xf borderId="3" fillId="4" fontId="25" numFmtId="0" xfId="0" applyAlignment="1" applyBorder="1" applyFont="1">
      <alignment horizontal="center" readingOrder="0" shrinkToFit="0" vertical="center" wrapText="1"/>
    </xf>
    <xf borderId="3" fillId="21" fontId="7" numFmtId="0" xfId="0" applyAlignment="1" applyBorder="1" applyFont="1">
      <alignment horizontal="center" readingOrder="0" shrinkToFit="0" vertical="center" wrapText="1"/>
    </xf>
    <xf borderId="3" fillId="17" fontId="7" numFmtId="0" xfId="0" applyAlignment="1" applyBorder="1" applyFont="1">
      <alignment horizontal="center" readingOrder="0" shrinkToFit="0" vertical="center" wrapText="1"/>
    </xf>
    <xf borderId="3" fillId="0" fontId="1" numFmtId="0" xfId="0" applyAlignment="1" applyBorder="1" applyFont="1">
      <alignment horizontal="center" readingOrder="0" shrinkToFit="0" vertical="center" wrapText="1"/>
    </xf>
    <xf borderId="7" fillId="4" fontId="3" numFmtId="0" xfId="0" applyAlignment="1" applyBorder="1" applyFont="1">
      <alignment horizontal="center" readingOrder="0" shrinkToFit="0" vertical="center" wrapText="1"/>
    </xf>
    <xf borderId="3" fillId="3" fontId="1" numFmtId="0" xfId="0" applyAlignment="1" applyBorder="1" applyFont="1">
      <alignment horizontal="center" readingOrder="0" shrinkToFit="0" vertical="center" wrapText="1"/>
    </xf>
    <xf borderId="3" fillId="11" fontId="14" numFmtId="0" xfId="0" applyAlignment="1" applyBorder="1" applyFont="1">
      <alignment horizontal="center" readingOrder="0" shrinkToFit="0" vertical="center" wrapText="1"/>
    </xf>
    <xf borderId="10" fillId="4" fontId="26" numFmtId="0" xfId="0" applyAlignment="1" applyBorder="1" applyFont="1">
      <alignment horizontal="center" readingOrder="0" shrinkToFit="0" vertical="center" wrapText="1"/>
    </xf>
    <xf borderId="10" fillId="4" fontId="3" numFmtId="0" xfId="0" applyAlignment="1" applyBorder="1" applyFont="1">
      <alignment horizontal="center" readingOrder="0" shrinkToFit="0" vertical="center" wrapText="1"/>
    </xf>
    <xf borderId="3" fillId="17" fontId="1" numFmtId="0" xfId="0" applyAlignment="1" applyBorder="1" applyFont="1">
      <alignment horizontal="center" readingOrder="0" shrinkToFit="0" vertical="center" wrapText="1"/>
    </xf>
    <xf borderId="7" fillId="13" fontId="25" numFmtId="0" xfId="0" applyAlignment="1" applyBorder="1" applyFont="1">
      <alignment horizontal="center" readingOrder="0" shrinkToFit="0" vertical="center" wrapText="1"/>
    </xf>
    <xf borderId="3" fillId="22" fontId="3" numFmtId="0" xfId="0" applyAlignment="1" applyBorder="1" applyFill="1" applyFont="1">
      <alignment horizontal="center" readingOrder="0" shrinkToFit="0" vertical="center" wrapText="1"/>
    </xf>
    <xf borderId="3" fillId="13" fontId="27" numFmtId="0" xfId="0" applyAlignment="1" applyBorder="1" applyFont="1">
      <alignment horizontal="center" readingOrder="0" shrinkToFit="0" vertical="center" wrapText="1"/>
    </xf>
    <xf borderId="3" fillId="13" fontId="28" numFmtId="0" xfId="0" applyAlignment="1" applyBorder="1" applyFont="1">
      <alignment horizontal="center" readingOrder="0" shrinkToFit="0" vertical="center" wrapText="1"/>
    </xf>
    <xf borderId="7" fillId="8" fontId="7" numFmtId="0" xfId="0" applyAlignment="1" applyBorder="1" applyFont="1">
      <alignment horizontal="center" readingOrder="0" shrinkToFit="0" vertical="center" wrapText="1"/>
    </xf>
    <xf borderId="3" fillId="8" fontId="18" numFmtId="0" xfId="0" applyAlignment="1" applyBorder="1" applyFont="1">
      <alignment horizontal="center" readingOrder="0" shrinkToFit="0" vertical="center" wrapText="1"/>
    </xf>
    <xf borderId="10" fillId="11" fontId="1" numFmtId="0" xfId="0" applyAlignment="1" applyBorder="1" applyFont="1">
      <alignment horizontal="center" readingOrder="0" shrinkToFit="0" vertical="center" wrapText="1"/>
    </xf>
    <xf borderId="3" fillId="13" fontId="7" numFmtId="0" xfId="0" applyAlignment="1" applyBorder="1" applyFont="1">
      <alignment horizontal="center" readingOrder="0" shrinkToFit="0" vertical="center" wrapText="1"/>
    </xf>
    <xf borderId="3" fillId="13" fontId="11" numFmtId="0" xfId="0" applyAlignment="1" applyBorder="1" applyFont="1">
      <alignment horizontal="center" readingOrder="0" shrinkToFit="0" vertical="center" wrapText="1"/>
    </xf>
    <xf borderId="3" fillId="0" fontId="7" numFmtId="0" xfId="0" applyAlignment="1" applyBorder="1" applyFont="1">
      <alignment shrinkToFit="0" vertical="center" wrapText="1"/>
    </xf>
    <xf borderId="0" fillId="0" fontId="7" numFmtId="0" xfId="0" applyAlignment="1" applyFont="1">
      <alignment shrinkToFit="0" vertical="center" wrapText="1"/>
    </xf>
    <xf borderId="5" fillId="0" fontId="17" numFmtId="0" xfId="0" applyAlignment="1" applyBorder="1" applyFont="1">
      <alignment vertical="center"/>
    </xf>
    <xf borderId="7" fillId="11" fontId="12" numFmtId="0" xfId="0" applyAlignment="1" applyBorder="1" applyFont="1">
      <alignment horizontal="center" shrinkToFit="0" vertical="center" wrapText="1"/>
    </xf>
    <xf borderId="11" fillId="13" fontId="12" numFmtId="0" xfId="0" applyAlignment="1" applyBorder="1" applyFont="1">
      <alignment horizontal="center" shrinkToFit="0" vertical="center" wrapText="1"/>
    </xf>
    <xf borderId="7" fillId="0" fontId="17" numFmtId="0" xfId="0" applyAlignment="1" applyBorder="1" applyFont="1">
      <alignment vertical="center"/>
    </xf>
    <xf borderId="7" fillId="0" fontId="18" numFmtId="0" xfId="0" applyAlignment="1" applyBorder="1" applyFont="1">
      <alignment horizontal="center" readingOrder="0" vertical="center"/>
    </xf>
    <xf borderId="7" fillId="13" fontId="12" numFmtId="0" xfId="0" applyAlignment="1" applyBorder="1" applyFont="1">
      <alignment horizontal="center" readingOrder="0" shrinkToFit="0" vertical="center" wrapText="1"/>
    </xf>
    <xf borderId="1" fillId="17" fontId="3" numFmtId="0" xfId="0" applyAlignment="1" applyBorder="1" applyFont="1">
      <alignment horizontal="center" shrinkToFit="0" vertical="center" wrapText="1"/>
    </xf>
    <xf borderId="1" fillId="18" fontId="20" numFmtId="0" xfId="0" applyAlignment="1" applyBorder="1" applyFont="1">
      <alignment horizontal="center" readingOrder="0" shrinkToFit="0" vertical="center" wrapText="1"/>
    </xf>
    <xf borderId="3" fillId="0" fontId="21" numFmtId="0" xfId="0" applyBorder="1" applyFont="1"/>
    <xf borderId="5" fillId="2" fontId="18" numFmtId="0" xfId="0" applyAlignment="1" applyBorder="1" applyFont="1">
      <alignment horizontal="center" readingOrder="0" shrinkToFit="0" vertical="center" wrapText="1"/>
    </xf>
    <xf borderId="1" fillId="2" fontId="7" numFmtId="0" xfId="0" applyAlignment="1" applyBorder="1" applyFont="1">
      <alignment horizontal="center" readingOrder="0" shrinkToFit="0" vertical="center" wrapText="1"/>
    </xf>
    <xf borderId="1" fillId="13" fontId="23" numFmtId="0" xfId="0" applyAlignment="1" applyBorder="1" applyFont="1">
      <alignment horizontal="center" readingOrder="0" vertical="center"/>
    </xf>
    <xf borderId="1" fillId="2" fontId="3" numFmtId="0" xfId="0" applyAlignment="1" applyBorder="1" applyFont="1">
      <alignment horizontal="center" readingOrder="0" shrinkToFit="0" vertical="center" wrapText="1"/>
    </xf>
    <xf borderId="1" fillId="20" fontId="1" numFmtId="0" xfId="0" applyAlignment="1" applyBorder="1" applyFont="1">
      <alignment horizontal="center" readingOrder="0" shrinkToFit="0" vertical="center" wrapText="1"/>
    </xf>
    <xf borderId="1" fillId="11" fontId="1" numFmtId="0" xfId="0" applyAlignment="1" applyBorder="1" applyFont="1">
      <alignment horizontal="center" readingOrder="0" vertical="center"/>
    </xf>
    <xf borderId="8" fillId="21" fontId="3" numFmtId="0" xfId="0" applyAlignment="1" applyBorder="1" applyFont="1">
      <alignment horizontal="center" readingOrder="0" shrinkToFit="0" vertical="center" wrapText="1"/>
    </xf>
    <xf borderId="3" fillId="21" fontId="29" numFmtId="0" xfId="0" applyAlignment="1" applyBorder="1" applyFont="1">
      <alignment horizontal="center" readingOrder="0" shrinkToFit="0" vertical="center" wrapText="1"/>
    </xf>
    <xf borderId="1" fillId="4" fontId="12" numFmtId="0" xfId="0" applyAlignment="1" applyBorder="1" applyFont="1">
      <alignment horizontal="center" readingOrder="0" vertical="center"/>
    </xf>
    <xf borderId="7" fillId="11" fontId="1" numFmtId="0" xfId="0" applyAlignment="1" applyBorder="1" applyFont="1">
      <alignment horizontal="center" readingOrder="0" shrinkToFit="0" vertical="center" wrapText="1"/>
    </xf>
    <xf borderId="2" fillId="3" fontId="1" numFmtId="0" xfId="0" applyAlignment="1" applyBorder="1" applyFont="1">
      <alignment horizontal="center" readingOrder="0" shrinkToFit="0" vertical="center" wrapText="1"/>
    </xf>
    <xf borderId="1" fillId="17" fontId="1" numFmtId="0" xfId="0" applyAlignment="1" applyBorder="1" applyFont="1">
      <alignment horizontal="center" readingOrder="0" shrinkToFit="0" vertical="center" wrapText="1"/>
    </xf>
    <xf borderId="2" fillId="13" fontId="25" numFmtId="0" xfId="0" applyAlignment="1" applyBorder="1" applyFont="1">
      <alignment horizontal="center" readingOrder="0" shrinkToFit="0" vertical="center" wrapText="1"/>
    </xf>
    <xf borderId="1" fillId="22" fontId="3" numFmtId="0" xfId="0" applyAlignment="1" applyBorder="1" applyFont="1">
      <alignment horizontal="center" readingOrder="0" shrinkToFit="0" vertical="center" wrapText="1"/>
    </xf>
    <xf borderId="8" fillId="13" fontId="1" numFmtId="0" xfId="0" applyAlignment="1" applyBorder="1" applyFont="1">
      <alignment horizontal="center" readingOrder="0" shrinkToFit="0" vertical="center" wrapText="1"/>
    </xf>
    <xf borderId="8" fillId="0" fontId="1" numFmtId="0" xfId="0" applyAlignment="1" applyBorder="1" applyFont="1">
      <alignment horizontal="center" readingOrder="0" shrinkToFit="0" vertical="center" wrapText="1"/>
    </xf>
    <xf borderId="3" fillId="11" fontId="7" numFmtId="0" xfId="0" applyAlignment="1" applyBorder="1" applyFont="1">
      <alignment horizontal="center" readingOrder="0" shrinkToFit="0" vertical="center" wrapText="1"/>
    </xf>
    <xf borderId="1" fillId="8" fontId="7" numFmtId="0" xfId="0" applyAlignment="1" applyBorder="1" applyFont="1">
      <alignment horizontal="center" readingOrder="0" shrinkToFit="0" vertical="center" wrapText="1"/>
    </xf>
    <xf borderId="1" fillId="8" fontId="11" numFmtId="0" xfId="0" applyAlignment="1" applyBorder="1" applyFont="1">
      <alignment horizontal="center" readingOrder="0" shrinkToFit="0" vertical="center" wrapText="1"/>
    </xf>
    <xf borderId="8" fillId="8" fontId="18" numFmtId="0" xfId="0" applyAlignment="1" applyBorder="1" applyFont="1">
      <alignment horizontal="center" readingOrder="0" shrinkToFit="0" vertical="center" wrapText="1"/>
    </xf>
    <xf borderId="4" fillId="11" fontId="1" numFmtId="0" xfId="0" applyAlignment="1" applyBorder="1" applyFont="1">
      <alignment horizontal="center" readingOrder="0" shrinkToFit="0" vertical="center" wrapText="1"/>
    </xf>
    <xf borderId="8" fillId="11" fontId="1" numFmtId="0" xfId="0" applyAlignment="1" applyBorder="1" applyFont="1">
      <alignment horizontal="center" readingOrder="0" vertical="center"/>
    </xf>
    <xf borderId="3" fillId="3" fontId="12" numFmtId="0" xfId="0" applyAlignment="1" applyBorder="1" applyFont="1">
      <alignment horizontal="center" readingOrder="0" shrinkToFit="0" vertical="center" wrapText="1"/>
    </xf>
    <xf borderId="11" fillId="11" fontId="1" numFmtId="0" xfId="0" applyAlignment="1" applyBorder="1" applyFont="1">
      <alignment horizontal="center" readingOrder="0" shrinkToFit="0" vertical="center" wrapText="1"/>
    </xf>
    <xf borderId="11" fillId="0" fontId="2" numFmtId="0" xfId="0" applyBorder="1" applyFont="1"/>
    <xf borderId="3" fillId="15" fontId="13" numFmtId="0" xfId="0" applyAlignment="1" applyBorder="1" applyFont="1">
      <alignment horizontal="center" readingOrder="0" vertical="center"/>
    </xf>
    <xf borderId="1" fillId="11" fontId="12" numFmtId="0" xfId="0" applyAlignment="1" applyBorder="1" applyFont="1">
      <alignment horizontal="center" readingOrder="0" shrinkToFit="0" vertical="center" wrapText="1"/>
    </xf>
    <xf borderId="3" fillId="3" fontId="20" numFmtId="0" xfId="0" applyAlignment="1" applyBorder="1" applyFont="1">
      <alignment horizontal="center" readingOrder="0" shrinkToFit="0" vertical="center" wrapText="1"/>
    </xf>
    <xf borderId="3" fillId="0" fontId="7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5" fillId="0" fontId="17" numFmtId="0" xfId="0" applyAlignment="1" applyBorder="1" applyFont="1">
      <alignment vertical="center"/>
    </xf>
    <xf borderId="7" fillId="11" fontId="12" numFmtId="0" xfId="0" applyAlignment="1" applyBorder="1" applyFont="1">
      <alignment horizontal="center" shrinkToFit="0" vertical="center" wrapText="1"/>
    </xf>
    <xf borderId="7" fillId="0" fontId="18" numFmtId="0" xfId="0" applyAlignment="1" applyBorder="1" applyFont="1">
      <alignment horizontal="center" vertical="center"/>
    </xf>
    <xf borderId="7" fillId="11" fontId="12" numFmtId="0" xfId="0" applyAlignment="1" applyBorder="1" applyFont="1">
      <alignment horizontal="center" readingOrder="0" shrinkToFit="0" vertical="center" wrapText="1"/>
    </xf>
    <xf borderId="1" fillId="17" fontId="3" numFmtId="0" xfId="0" applyAlignment="1" applyBorder="1" applyFont="1">
      <alignment horizontal="center" readingOrder="0" shrinkToFit="0" vertical="center" wrapText="1"/>
    </xf>
    <xf borderId="2" fillId="2" fontId="7" numFmtId="0" xfId="0" applyAlignment="1" applyBorder="1" applyFont="1">
      <alignment horizontal="center" readingOrder="0" shrinkToFit="0" vertical="center" wrapText="1"/>
    </xf>
    <xf borderId="3" fillId="2" fontId="1" numFmtId="0" xfId="0" applyAlignment="1" applyBorder="1" applyFont="1">
      <alignment horizontal="center" readingOrder="0" shrinkToFit="0" vertical="center" wrapText="1"/>
    </xf>
    <xf borderId="1" fillId="2" fontId="24" numFmtId="0" xfId="0" applyAlignment="1" applyBorder="1" applyFont="1">
      <alignment horizontal="center" readingOrder="0" shrinkToFit="0" vertical="center" wrapText="1"/>
    </xf>
    <xf borderId="1" fillId="13" fontId="12" numFmtId="0" xfId="0" applyAlignment="1" applyBorder="1" applyFont="1">
      <alignment horizontal="center" readingOrder="0" vertical="center"/>
    </xf>
    <xf borderId="1" fillId="13" fontId="30" numFmtId="0" xfId="0" applyAlignment="1" applyBorder="1" applyFont="1">
      <alignment horizontal="center" readingOrder="0" shrinkToFit="0" vertical="center" wrapText="1"/>
    </xf>
    <xf borderId="7" fillId="13" fontId="12" numFmtId="0" xfId="0" applyAlignment="1" applyBorder="1" applyFont="1">
      <alignment horizontal="center" readingOrder="0" vertical="center"/>
    </xf>
    <xf borderId="1" fillId="21" fontId="20" numFmtId="0" xfId="0" applyAlignment="1" applyBorder="1" applyFont="1">
      <alignment horizontal="center" readingOrder="0" vertical="center"/>
    </xf>
    <xf borderId="11" fillId="21" fontId="20" numFmtId="0" xfId="0" applyAlignment="1" applyBorder="1" applyFont="1">
      <alignment horizontal="center" readingOrder="0" vertical="center"/>
    </xf>
    <xf borderId="3" fillId="17" fontId="22" numFmtId="0" xfId="0" applyAlignment="1" applyBorder="1" applyFont="1">
      <alignment horizontal="center" readingOrder="0" shrinkToFit="0" vertical="center" wrapText="1"/>
    </xf>
    <xf borderId="1" fillId="17" fontId="7" numFmtId="0" xfId="0" applyAlignment="1" applyBorder="1" applyFont="1">
      <alignment horizontal="center" readingOrder="0" shrinkToFit="0" vertical="center" wrapText="1"/>
    </xf>
    <xf borderId="3" fillId="11" fontId="12" numFmtId="0" xfId="0" applyAlignment="1" applyBorder="1" applyFont="1">
      <alignment horizontal="center" readingOrder="0" vertical="center"/>
    </xf>
    <xf borderId="2" fillId="0" fontId="1" numFmtId="0" xfId="0" applyAlignment="1" applyBorder="1" applyFont="1">
      <alignment horizontal="center" readingOrder="0" shrinkToFit="0" vertical="center" wrapText="1"/>
    </xf>
    <xf borderId="1" fillId="8" fontId="18" numFmtId="0" xfId="0" applyAlignment="1" applyBorder="1" applyFont="1">
      <alignment horizontal="center" readingOrder="0" shrinkToFit="0" vertical="center" wrapText="1"/>
    </xf>
    <xf borderId="11" fillId="11" fontId="1" numFmtId="0" xfId="0" applyAlignment="1" applyBorder="1" applyFont="1">
      <alignment horizontal="center" readingOrder="0" vertical="center"/>
    </xf>
    <xf borderId="1" fillId="13" fontId="7" numFmtId="0" xfId="0" applyAlignment="1" applyBorder="1" applyFont="1">
      <alignment horizontal="center" readingOrder="0" shrinkToFit="0" vertical="center" wrapText="1"/>
    </xf>
    <xf borderId="3" fillId="15" fontId="3" numFmtId="0" xfId="0" applyAlignment="1" applyBorder="1" applyFont="1">
      <alignment horizontal="center" readingOrder="0" vertical="center"/>
    </xf>
    <xf borderId="11" fillId="13" fontId="12" numFmtId="0" xfId="0" applyAlignment="1" applyBorder="1" applyFont="1">
      <alignment horizontal="center" readingOrder="0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7" fillId="16" fontId="12" numFmtId="0" xfId="0" applyAlignment="1" applyBorder="1" applyFont="1">
      <alignment horizontal="center" readingOrder="0" shrinkToFit="0" vertical="center" wrapText="1"/>
    </xf>
    <xf borderId="3" fillId="18" fontId="3" numFmtId="0" xfId="0" applyAlignment="1" applyBorder="1" applyFont="1">
      <alignment horizontal="center" readingOrder="0" shrinkToFit="0" vertical="center" wrapText="1"/>
    </xf>
    <xf borderId="8" fillId="2" fontId="31" numFmtId="0" xfId="0" applyAlignment="1" applyBorder="1" applyFont="1">
      <alignment horizontal="center" readingOrder="0" shrinkToFit="0" vertical="center" wrapText="1"/>
    </xf>
    <xf borderId="8" fillId="21" fontId="32" numFmtId="0" xfId="0" applyAlignment="1" applyBorder="1" applyFont="1">
      <alignment horizontal="center" readingOrder="0" shrinkToFit="0" vertical="center" wrapText="1"/>
    </xf>
    <xf borderId="1" fillId="21" fontId="20" numFmtId="0" xfId="0" applyAlignment="1" applyBorder="1" applyFont="1">
      <alignment horizontal="center" readingOrder="0" shrinkToFit="0" vertical="center" wrapText="1"/>
    </xf>
    <xf borderId="8" fillId="21" fontId="20" numFmtId="0" xfId="0" applyAlignment="1" applyBorder="1" applyFont="1">
      <alignment horizontal="center" readingOrder="0" shrinkToFit="0" vertical="center" wrapText="1"/>
    </xf>
    <xf borderId="1" fillId="4" fontId="1" numFmtId="0" xfId="0" applyAlignment="1" applyBorder="1" applyFont="1">
      <alignment horizontal="center" readingOrder="0" shrinkToFit="0" vertical="center" wrapText="1"/>
    </xf>
    <xf borderId="5" fillId="11" fontId="1" numFmtId="0" xfId="0" applyAlignment="1" applyBorder="1" applyFont="1">
      <alignment horizontal="center" readingOrder="0" shrinkToFit="0" vertical="center" wrapText="1"/>
    </xf>
    <xf borderId="10" fillId="10" fontId="3" numFmtId="0" xfId="0" applyAlignment="1" applyBorder="1" applyFont="1">
      <alignment horizontal="center" readingOrder="0" shrinkToFit="0" vertical="center" wrapText="1"/>
    </xf>
    <xf borderId="7" fillId="3" fontId="17" numFmtId="0" xfId="0" applyAlignment="1" applyBorder="1" applyFont="1">
      <alignment vertical="center"/>
    </xf>
    <xf borderId="7" fillId="3" fontId="17" numFmtId="0" xfId="0" applyAlignment="1" applyBorder="1" applyFont="1">
      <alignment readingOrder="0" vertical="center"/>
    </xf>
    <xf borderId="7" fillId="0" fontId="33" numFmtId="0" xfId="0" applyAlignment="1" applyBorder="1" applyFont="1">
      <alignment readingOrder="0" vertical="center"/>
    </xf>
    <xf borderId="2" fillId="0" fontId="17" numFmtId="0" xfId="0" applyAlignment="1" applyBorder="1" applyFont="1">
      <alignment vertical="center"/>
    </xf>
    <xf borderId="2" fillId="3" fontId="20" numFmtId="0" xfId="0" applyAlignment="1" applyBorder="1" applyFont="1">
      <alignment horizontal="center" readingOrder="0" shrinkToFit="0" vertical="center" wrapText="1"/>
    </xf>
    <xf borderId="2" fillId="23" fontId="20" numFmtId="0" xfId="0" applyAlignment="1" applyBorder="1" applyFill="1" applyFont="1">
      <alignment horizontal="center" readingOrder="0" shrinkToFit="0" vertical="center" wrapText="1"/>
    </xf>
    <xf borderId="10" fillId="4" fontId="7" numFmtId="0" xfId="0" applyAlignment="1" applyBorder="1" applyFont="1">
      <alignment horizontal="center" readingOrder="0" shrinkToFit="0" vertical="center" wrapText="1"/>
    </xf>
    <xf borderId="3" fillId="4" fontId="12" numFmtId="0" xfId="0" applyAlignment="1" applyBorder="1" applyFont="1">
      <alignment horizontal="center" readingOrder="0" shrinkToFit="0" vertical="center" wrapText="1"/>
    </xf>
    <xf borderId="3" fillId="4" fontId="7" numFmtId="0" xfId="0" applyAlignment="1" applyBorder="1" applyFont="1">
      <alignment horizontal="center" shrinkToFit="0" vertical="center" wrapText="1"/>
    </xf>
    <xf borderId="3" fillId="24" fontId="7" numFmtId="0" xfId="0" applyAlignment="1" applyBorder="1" applyFill="1" applyFont="1">
      <alignment horizontal="center" readingOrder="0" shrinkToFit="0" vertical="center" wrapText="1"/>
    </xf>
    <xf borderId="3" fillId="11" fontId="23" numFmtId="0" xfId="0" applyAlignment="1" applyBorder="1" applyFont="1">
      <alignment readingOrder="0" vertical="center"/>
    </xf>
    <xf borderId="3" fillId="9" fontId="20" numFmtId="0" xfId="0" applyAlignment="1" applyBorder="1" applyFont="1">
      <alignment horizontal="center" readingOrder="0" shrinkToFit="0" vertical="center" wrapText="1"/>
    </xf>
    <xf borderId="2" fillId="9" fontId="20" numFmtId="0" xfId="0" applyAlignment="1" applyBorder="1" applyFont="1">
      <alignment horizontal="center" readingOrder="0" shrinkToFit="0" vertical="center" wrapText="1"/>
    </xf>
    <xf borderId="3" fillId="9" fontId="3" numFmtId="0" xfId="0" applyAlignment="1" applyBorder="1" applyFont="1">
      <alignment horizontal="center" readingOrder="0" shrinkToFit="0" vertical="center" wrapText="1"/>
    </xf>
    <xf borderId="3" fillId="9" fontId="34" numFmtId="0" xfId="0" applyAlignment="1" applyBorder="1" applyFont="1">
      <alignment horizontal="center" readingOrder="0" shrinkToFit="0" vertical="center" wrapText="1"/>
    </xf>
    <xf borderId="3" fillId="3" fontId="34" numFmtId="0" xfId="0" applyAlignment="1" applyBorder="1" applyFont="1">
      <alignment horizontal="center" readingOrder="0" shrinkToFit="0" vertical="center" wrapText="1"/>
    </xf>
    <xf borderId="3" fillId="11" fontId="35" numFmtId="0" xfId="0" applyAlignment="1" applyBorder="1" applyFont="1">
      <alignment horizontal="center" readingOrder="0" shrinkToFit="0" vertical="center" wrapText="1"/>
    </xf>
    <xf borderId="3" fillId="11" fontId="25" numFmtId="0" xfId="0" applyAlignment="1" applyBorder="1" applyFont="1">
      <alignment horizontal="center" readingOrder="0" shrinkToFit="0" vertical="center" wrapText="1"/>
    </xf>
    <xf borderId="10" fillId="4" fontId="36" numFmtId="0" xfId="0" applyAlignment="1" applyBorder="1" applyFont="1">
      <alignment horizontal="center" shrinkToFit="0" wrapText="1"/>
    </xf>
    <xf borderId="10" fillId="4" fontId="36" numFmtId="0" xfId="0" applyAlignment="1" applyBorder="1" applyFont="1">
      <alignment horizontal="center" shrinkToFit="0" vertical="center" wrapText="1"/>
    </xf>
    <xf borderId="12" fillId="4" fontId="36" numFmtId="0" xfId="0" applyAlignment="1" applyBorder="1" applyFont="1">
      <alignment horizontal="center" shrinkToFit="0" vertical="center" wrapText="1"/>
    </xf>
    <xf borderId="3" fillId="4" fontId="36" numFmtId="0" xfId="0" applyAlignment="1" applyBorder="1" applyFont="1">
      <alignment horizontal="center" shrinkToFit="0" vertical="center" wrapText="1"/>
    </xf>
    <xf borderId="3" fillId="4" fontId="37" numFmtId="0" xfId="0" applyAlignment="1" applyBorder="1" applyFont="1">
      <alignment horizontal="center" readingOrder="0" shrinkToFit="0" vertical="center" wrapText="1"/>
    </xf>
    <xf borderId="7" fillId="25" fontId="7" numFmtId="0" xfId="0" applyAlignment="1" applyBorder="1" applyFill="1" applyFont="1">
      <alignment horizontal="center" readingOrder="0" shrinkToFit="0" vertical="center" wrapText="1"/>
    </xf>
    <xf borderId="7" fillId="26" fontId="7" numFmtId="0" xfId="0" applyAlignment="1" applyBorder="1" applyFill="1" applyFont="1">
      <alignment horizontal="center" readingOrder="0" shrinkToFit="0" vertical="center" wrapText="1"/>
    </xf>
    <xf borderId="3" fillId="4" fontId="25" numFmtId="0" xfId="0" applyAlignment="1" applyBorder="1" applyFont="1">
      <alignment horizontal="center" readingOrder="0" shrinkToFit="0" vertical="center" wrapText="1"/>
    </xf>
    <xf borderId="7" fillId="13" fontId="11" numFmtId="0" xfId="0" applyAlignment="1" applyBorder="1" applyFont="1">
      <alignment horizontal="center" readingOrder="0" shrinkToFit="0" vertical="center" wrapText="1"/>
    </xf>
    <xf borderId="3" fillId="11" fontId="38" numFmtId="0" xfId="0" applyAlignment="1" applyBorder="1" applyFont="1">
      <alignment horizontal="center" readingOrder="0" shrinkToFit="0" vertical="center" wrapText="1"/>
    </xf>
    <xf borderId="10" fillId="4" fontId="34" numFmtId="0" xfId="0" applyAlignment="1" applyBorder="1" applyFont="1">
      <alignment horizontal="center" readingOrder="0" shrinkToFit="0" vertical="center" wrapText="1"/>
    </xf>
    <xf borderId="3" fillId="13" fontId="25" numFmtId="0" xfId="0" applyAlignment="1" applyBorder="1" applyFont="1">
      <alignment horizontal="center" readingOrder="0" shrinkToFit="0" vertical="center" wrapText="1"/>
    </xf>
    <xf borderId="10" fillId="3" fontId="3" numFmtId="0" xfId="0" applyAlignment="1" applyBorder="1" applyFont="1">
      <alignment horizontal="center" readingOrder="0" shrinkToFit="0" vertical="center" wrapText="1"/>
    </xf>
    <xf borderId="7" fillId="17" fontId="1" numFmtId="0" xfId="0" applyAlignment="1" applyBorder="1" applyFont="1">
      <alignment horizontal="center" readingOrder="0" shrinkToFit="0" vertical="center" wrapText="1"/>
    </xf>
    <xf borderId="0" fillId="0" fontId="39" numFmtId="0" xfId="0" applyAlignment="1" applyFont="1">
      <alignment readingOrder="0"/>
    </xf>
    <xf borderId="3" fillId="4" fontId="24" numFmtId="0" xfId="0" applyAlignment="1" applyBorder="1" applyFont="1">
      <alignment horizontal="center" readingOrder="0" shrinkToFit="0" vertical="center" wrapText="1"/>
    </xf>
    <xf borderId="3" fillId="11" fontId="29" numFmtId="0" xfId="0" applyAlignment="1" applyBorder="1" applyFont="1">
      <alignment horizontal="center" readingOrder="0" shrinkToFit="0" vertical="center" wrapText="1"/>
    </xf>
    <xf borderId="3" fillId="0" fontId="12" numFmtId="0" xfId="0" applyAlignment="1" applyBorder="1" applyFont="1">
      <alignment horizontal="center" readingOrder="0" shrinkToFit="0" vertical="center" wrapText="1"/>
    </xf>
    <xf borderId="3" fillId="27" fontId="7" numFmtId="0" xfId="0" applyAlignment="1" applyBorder="1" applyFill="1" applyFont="1">
      <alignment horizontal="center" readingOrder="0" shrinkToFit="0" vertical="center" wrapText="1"/>
    </xf>
    <xf borderId="3" fillId="3" fontId="40" numFmtId="0" xfId="0" applyAlignment="1" applyBorder="1" applyFont="1">
      <alignment horizontal="center" readingOrder="0" shrinkToFit="0" vertical="center" wrapText="1"/>
    </xf>
    <xf borderId="1" fillId="0" fontId="1" numFmtId="0" xfId="0" applyAlignment="1" applyBorder="1" applyFont="1">
      <alignment horizontal="center" readingOrder="0" shrinkToFit="0" vertical="center" wrapText="1"/>
    </xf>
    <xf borderId="1" fillId="11" fontId="25" numFmtId="0" xfId="0" applyAlignment="1" applyBorder="1" applyFont="1">
      <alignment horizontal="center" readingOrder="0" shrinkToFit="0" vertical="center" wrapText="1"/>
    </xf>
    <xf borderId="3" fillId="0" fontId="7" numFmtId="0" xfId="0" applyAlignment="1" applyBorder="1" applyFont="1">
      <alignment readingOrder="0" vertical="center"/>
    </xf>
    <xf borderId="3" fillId="28" fontId="7" numFmtId="0" xfId="0" applyAlignment="1" applyBorder="1" applyFill="1" applyFont="1">
      <alignment horizontal="center" readingOrder="0" shrinkToFit="0" vertical="center" wrapText="1"/>
    </xf>
    <xf borderId="7" fillId="3" fontId="17" numFmtId="0" xfId="0" applyAlignment="1" applyBorder="1" applyFont="1">
      <alignment vertical="center"/>
    </xf>
    <xf borderId="11" fillId="13" fontId="12" numFmtId="0" xfId="0" applyAlignment="1" applyBorder="1" applyFont="1">
      <alignment horizontal="center" shrinkToFit="0" vertical="center" wrapText="1"/>
    </xf>
    <xf borderId="7" fillId="0" fontId="17" numFmtId="0" xfId="0" applyAlignment="1" applyBorder="1" applyFont="1">
      <alignment vertical="center"/>
    </xf>
    <xf borderId="7" fillId="3" fontId="20" numFmtId="0" xfId="0" applyAlignment="1" applyBorder="1" applyFont="1">
      <alignment horizontal="center" readingOrder="0" shrinkToFit="0" vertical="center" wrapText="1"/>
    </xf>
    <xf borderId="11" fillId="23" fontId="20" numFmtId="0" xfId="0" applyAlignment="1" applyBorder="1" applyFont="1">
      <alignment horizontal="center" readingOrder="0" shrinkToFit="0" vertical="center" wrapText="1"/>
    </xf>
    <xf borderId="8" fillId="18" fontId="20" numFmtId="0" xfId="0" applyAlignment="1" applyBorder="1" applyFont="1">
      <alignment horizontal="center" readingOrder="0" shrinkToFit="0" vertical="center" wrapText="1"/>
    </xf>
    <xf borderId="1" fillId="24" fontId="7" numFmtId="0" xfId="0" applyAlignment="1" applyBorder="1" applyFont="1">
      <alignment horizontal="center" readingOrder="0" shrinkToFit="0" vertical="center" wrapText="1"/>
    </xf>
    <xf borderId="3" fillId="11" fontId="23" numFmtId="0" xfId="0" applyAlignment="1" applyBorder="1" applyFont="1">
      <alignment horizontal="center" readingOrder="0" vertical="center"/>
    </xf>
    <xf borderId="7" fillId="9" fontId="41" numFmtId="0" xfId="0" applyAlignment="1" applyBorder="1" applyFont="1">
      <alignment horizontal="center" readingOrder="0" vertical="center"/>
    </xf>
    <xf borderId="3" fillId="9" fontId="34" numFmtId="0" xfId="0" applyAlignment="1" applyBorder="1" applyFont="1">
      <alignment horizontal="center" readingOrder="0" vertical="center"/>
    </xf>
    <xf borderId="3" fillId="3" fontId="25" numFmtId="0" xfId="0" applyAlignment="1" applyBorder="1" applyFont="1">
      <alignment horizontal="center" readingOrder="0" shrinkToFit="0" vertical="center" wrapText="1"/>
    </xf>
    <xf borderId="4" fillId="4" fontId="42" numFmtId="0" xfId="0" applyBorder="1" applyFont="1"/>
    <xf borderId="6" fillId="4" fontId="42" numFmtId="0" xfId="0" applyBorder="1" applyFont="1"/>
    <xf borderId="3" fillId="4" fontId="42" numFmtId="0" xfId="0" applyBorder="1" applyFont="1"/>
    <xf borderId="7" fillId="4" fontId="1" numFmtId="0" xfId="0" applyAlignment="1" applyBorder="1" applyFont="1">
      <alignment horizontal="center" readingOrder="0" shrinkToFit="0" vertical="center" wrapText="1"/>
    </xf>
    <xf borderId="11" fillId="13" fontId="1" numFmtId="0" xfId="0" applyAlignment="1" applyBorder="1" applyFont="1">
      <alignment horizontal="center" readingOrder="0" shrinkToFit="0" vertical="center" wrapText="1"/>
    </xf>
    <xf borderId="1" fillId="9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1"/>
    </xf>
    <xf borderId="4" fillId="4" fontId="34" numFmtId="0" xfId="0" applyAlignment="1" applyBorder="1" applyFont="1">
      <alignment horizontal="center" readingOrder="0" shrinkToFit="0" vertical="center" wrapText="1"/>
    </xf>
    <xf borderId="3" fillId="13" fontId="29" numFmtId="0" xfId="0" applyAlignment="1" applyBorder="1" applyFont="1">
      <alignment horizontal="center" readingOrder="0" shrinkToFit="0" vertical="center" wrapText="1"/>
    </xf>
    <xf borderId="4" fillId="4" fontId="7" numFmtId="0" xfId="0" applyAlignment="1" applyBorder="1" applyFont="1">
      <alignment horizontal="center" readingOrder="0" shrinkToFit="0" vertical="center" wrapText="1"/>
    </xf>
    <xf borderId="1" fillId="3" fontId="3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readingOrder="0"/>
    </xf>
    <xf borderId="1" fillId="3" fontId="7" numFmtId="0" xfId="0" applyAlignment="1" applyBorder="1" applyFont="1">
      <alignment horizontal="center" readingOrder="0" shrinkToFit="0" vertical="center" wrapText="1"/>
    </xf>
    <xf borderId="3" fillId="11" fontId="43" numFmtId="0" xfId="0" applyAlignment="1" applyBorder="1" applyFont="1">
      <alignment horizontal="center" readingOrder="0" shrinkToFit="0" vertical="center" wrapText="1"/>
    </xf>
    <xf borderId="3" fillId="0" fontId="3" numFmtId="0" xfId="0" applyAlignment="1" applyBorder="1" applyFont="1">
      <alignment horizontal="center" readingOrder="0" shrinkToFit="0" vertical="center" wrapText="1"/>
    </xf>
    <xf borderId="3" fillId="28" fontId="37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readingOrder="0" shrinkToFit="0" vertical="center" wrapText="1"/>
    </xf>
    <xf borderId="7" fillId="13" fontId="12" numFmtId="0" xfId="0" applyAlignment="1" applyBorder="1" applyFont="1">
      <alignment horizontal="center" shrinkToFit="0" vertical="center" wrapText="1"/>
    </xf>
    <xf borderId="3" fillId="11" fontId="44" numFmtId="0" xfId="0" applyAlignment="1" applyBorder="1" applyFont="1">
      <alignment horizontal="center" readingOrder="0" vertical="center"/>
    </xf>
    <xf borderId="13" fillId="9" fontId="41" numFmtId="0" xfId="0" applyAlignment="1" applyBorder="1" applyFont="1">
      <alignment horizontal="center" readingOrder="0" vertical="center"/>
    </xf>
    <xf borderId="7" fillId="11" fontId="30" numFmtId="0" xfId="0" applyAlignment="1" applyBorder="1" applyFont="1">
      <alignment horizontal="center" readingOrder="0" vertical="center"/>
    </xf>
    <xf borderId="0" fillId="11" fontId="1" numFmtId="0" xfId="0" applyAlignment="1" applyFont="1">
      <alignment horizontal="center" readingOrder="0"/>
    </xf>
    <xf borderId="11" fillId="11" fontId="12" numFmtId="0" xfId="0" applyAlignment="1" applyBorder="1" applyFont="1">
      <alignment horizontal="center" readingOrder="0" vertical="center"/>
    </xf>
    <xf borderId="7" fillId="11" fontId="12" numFmtId="0" xfId="0" applyAlignment="1" applyBorder="1" applyFont="1">
      <alignment horizontal="center" readingOrder="0" vertical="center"/>
    </xf>
    <xf borderId="3" fillId="28" fontId="7" numFmtId="0" xfId="0" applyAlignment="1" applyBorder="1" applyFont="1">
      <alignment horizontal="center" readingOrder="0" vertical="center"/>
    </xf>
    <xf borderId="13" fillId="9" fontId="20" numFmtId="0" xfId="0" applyAlignment="1" applyBorder="1" applyFont="1">
      <alignment horizontal="center" readingOrder="0" shrinkToFit="0" vertical="center" wrapText="1"/>
    </xf>
    <xf borderId="5" fillId="4" fontId="42" numFmtId="0" xfId="0" applyBorder="1" applyFont="1"/>
    <xf borderId="7" fillId="4" fontId="42" numFmtId="0" xfId="0" applyBorder="1" applyFont="1"/>
    <xf borderId="7" fillId="4" fontId="42" numFmtId="0" xfId="0" applyAlignment="1" applyBorder="1" applyFont="1">
      <alignment readingOrder="0"/>
    </xf>
    <xf borderId="5" fillId="13" fontId="1" numFmtId="0" xfId="0" applyAlignment="1" applyBorder="1" applyFont="1">
      <alignment horizontal="center" readingOrder="0" shrinkToFit="0" vertical="center" wrapText="1"/>
    </xf>
    <xf borderId="7" fillId="13" fontId="23" numFmtId="0" xfId="0" applyAlignment="1" applyBorder="1" applyFont="1">
      <alignment horizontal="center" readingOrder="0" shrinkToFit="0" vertical="center" wrapText="1"/>
    </xf>
    <xf borderId="3" fillId="3" fontId="6" numFmtId="0" xfId="0" applyAlignment="1" applyBorder="1" applyFont="1">
      <alignment horizontal="center" readingOrder="0" shrinkToFit="0" vertical="center" wrapText="1"/>
    </xf>
    <xf borderId="5" fillId="4" fontId="34" numFmtId="0" xfId="0" applyAlignment="1" applyBorder="1" applyFont="1">
      <alignment horizontal="center" readingOrder="0" shrinkToFit="0" vertical="center" wrapText="1"/>
    </xf>
    <xf borderId="5" fillId="4" fontId="7" numFmtId="0" xfId="0" applyAlignment="1" applyBorder="1" applyFont="1">
      <alignment horizontal="center" readingOrder="0" shrinkToFit="0" vertical="center" wrapText="1"/>
    </xf>
    <xf borderId="11" fillId="17" fontId="3" numFmtId="0" xfId="0" applyAlignment="1" applyBorder="1" applyFont="1">
      <alignment horizontal="center" readingOrder="0" shrinkToFit="0" vertical="center" wrapText="1"/>
    </xf>
    <xf borderId="3" fillId="10" fontId="3" numFmtId="0" xfId="0" applyAlignment="1" applyBorder="1" applyFont="1">
      <alignment horizontal="center" readingOrder="0" shrinkToFit="0" vertical="center" wrapText="1"/>
    </xf>
    <xf borderId="7" fillId="23" fontId="20" numFmtId="0" xfId="0" applyAlignment="1" applyBorder="1" applyFont="1">
      <alignment horizontal="center" readingOrder="0" shrinkToFit="0" vertical="center" wrapText="1"/>
    </xf>
    <xf borderId="7" fillId="13" fontId="7" numFmtId="0" xfId="0" applyAlignment="1" applyBorder="1" applyFont="1">
      <alignment horizontal="center" readingOrder="0" shrinkToFit="0" vertical="center" wrapText="1"/>
    </xf>
    <xf borderId="7" fillId="4" fontId="12" numFmtId="0" xfId="0" applyAlignment="1" applyBorder="1" applyFont="1">
      <alignment horizontal="center" readingOrder="0" shrinkToFit="0" vertical="center" wrapText="1"/>
    </xf>
    <xf borderId="7" fillId="0" fontId="21" numFmtId="0" xfId="0" applyBorder="1" applyFont="1"/>
    <xf borderId="7" fillId="18" fontId="3" numFmtId="0" xfId="0" applyAlignment="1" applyBorder="1" applyFont="1">
      <alignment horizontal="center" readingOrder="0" shrinkToFit="0" vertical="center" wrapText="1"/>
    </xf>
    <xf borderId="7" fillId="18" fontId="20" numFmtId="0" xfId="0" applyAlignment="1" applyBorder="1" applyFont="1">
      <alignment horizontal="center" readingOrder="0" shrinkToFit="0" vertical="center" wrapText="1"/>
    </xf>
    <xf borderId="7" fillId="4" fontId="7" numFmtId="0" xfId="0" applyAlignment="1" applyBorder="1" applyFont="1">
      <alignment horizontal="center" shrinkToFit="0" vertical="center" wrapText="1"/>
    </xf>
    <xf borderId="6" fillId="4" fontId="7" numFmtId="0" xfId="0" applyAlignment="1" applyBorder="1" applyFont="1">
      <alignment horizontal="center" shrinkToFit="0" vertical="center" wrapText="1"/>
    </xf>
    <xf borderId="7" fillId="24" fontId="7" numFmtId="0" xfId="0" applyAlignment="1" applyBorder="1" applyFont="1">
      <alignment horizontal="center" readingOrder="0" shrinkToFit="0" vertical="center" wrapText="1"/>
    </xf>
    <xf borderId="6" fillId="24" fontId="7" numFmtId="0" xfId="0" applyAlignment="1" applyBorder="1" applyFont="1">
      <alignment horizontal="center" readingOrder="0" shrinkToFit="0" vertical="center" wrapText="1"/>
    </xf>
    <xf borderId="0" fillId="4" fontId="7" numFmtId="0" xfId="0" applyAlignment="1" applyFont="1">
      <alignment horizontal="center" readingOrder="0" shrinkToFit="0" vertical="center" wrapText="1"/>
    </xf>
    <xf borderId="5" fillId="9" fontId="20" numFmtId="0" xfId="0" applyAlignment="1" applyBorder="1" applyFont="1">
      <alignment horizontal="center" readingOrder="0" shrinkToFit="0" vertical="center" wrapText="1"/>
    </xf>
    <xf borderId="7" fillId="20" fontId="1" numFmtId="0" xfId="0" applyAlignment="1" applyBorder="1" applyFont="1">
      <alignment horizontal="center" readingOrder="0" shrinkToFit="0" vertical="center" wrapText="1"/>
    </xf>
    <xf borderId="7" fillId="11" fontId="25" numFmtId="0" xfId="0" applyAlignment="1" applyBorder="1" applyFont="1">
      <alignment horizontal="center" readingOrder="0" shrinkToFit="0" vertical="center" wrapText="1"/>
    </xf>
    <xf borderId="7" fillId="17" fontId="7" numFmtId="0" xfId="0" applyAlignment="1" applyBorder="1" applyFont="1">
      <alignment horizontal="center" readingOrder="0" shrinkToFit="0" vertical="center" wrapText="1"/>
    </xf>
    <xf borderId="3" fillId="9" fontId="7" numFmtId="0" xfId="0" applyAlignment="1" applyBorder="1" applyFont="1">
      <alignment horizontal="center" readingOrder="0" shrinkToFit="0" vertical="center" wrapText="1"/>
    </xf>
    <xf borderId="7" fillId="0" fontId="1" numFmtId="0" xfId="0" applyAlignment="1" applyBorder="1" applyFont="1">
      <alignment horizontal="center" readingOrder="0" shrinkToFit="0" vertical="center" wrapText="1"/>
    </xf>
    <xf borderId="7" fillId="3" fontId="6" numFmtId="0" xfId="0" applyAlignment="1" applyBorder="1" applyFont="1">
      <alignment horizontal="center" readingOrder="0" shrinkToFit="0" vertical="center" wrapText="1"/>
    </xf>
    <xf borderId="6" fillId="13" fontId="1" numFmtId="0" xfId="0" applyAlignment="1" applyBorder="1" applyFont="1">
      <alignment horizontal="center" readingOrder="0" shrinkToFit="0" vertical="center" wrapText="1"/>
    </xf>
    <xf borderId="7" fillId="0" fontId="7" numFmtId="0" xfId="0" applyAlignment="1" applyBorder="1" applyFont="1">
      <alignment vertical="center"/>
    </xf>
    <xf borderId="7" fillId="3" fontId="12" numFmtId="0" xfId="0" applyAlignment="1" applyBorder="1" applyFont="1">
      <alignment horizontal="center" shrinkToFit="0" vertical="center" wrapText="1"/>
    </xf>
    <xf borderId="7" fillId="3" fontId="12" numFmtId="0" xfId="0" applyAlignment="1" applyBorder="1" applyFont="1">
      <alignment horizontal="center" readingOrder="0" shrinkToFit="0" vertical="center" wrapText="1"/>
    </xf>
    <xf borderId="7" fillId="3" fontId="1" numFmtId="0" xfId="0" applyAlignment="1" applyBorder="1" applyFont="1">
      <alignment horizontal="center" readingOrder="0" shrinkToFit="0" vertical="center" wrapText="1"/>
    </xf>
    <xf borderId="11" fillId="11" fontId="12" numFmtId="0" xfId="0" applyAlignment="1" applyBorder="1" applyFont="1">
      <alignment horizontal="center" readingOrder="0" shrinkToFit="0" vertical="center" wrapText="1"/>
    </xf>
    <xf borderId="7" fillId="13" fontId="27" numFmtId="0" xfId="0" applyAlignment="1" applyBorder="1" applyFont="1">
      <alignment horizontal="center" readingOrder="0" shrinkToFit="0" vertical="center" wrapText="1"/>
    </xf>
    <xf borderId="6" fillId="16" fontId="43" numFmtId="0" xfId="0" applyAlignment="1" applyBorder="1" applyFont="1">
      <alignment horizontal="center" readingOrder="0" shrinkToFit="0" vertical="center" wrapText="1"/>
    </xf>
    <xf borderId="3" fillId="2" fontId="3" numFmtId="0" xfId="0" applyAlignment="1" applyBorder="1" applyFont="1">
      <alignment horizontal="center" readingOrder="0" vertical="center"/>
    </xf>
    <xf borderId="3" fillId="4" fontId="3" numFmtId="0" xfId="0" applyAlignment="1" applyBorder="1" applyFont="1">
      <alignment horizontal="center" readingOrder="0" vertical="center"/>
    </xf>
    <xf borderId="3" fillId="13" fontId="23" numFmtId="0" xfId="0" applyAlignment="1" applyBorder="1" applyFont="1">
      <alignment horizontal="center" readingOrder="0" shrinkToFit="0" vertical="center" wrapText="1"/>
    </xf>
    <xf borderId="3" fillId="4" fontId="14" numFmtId="0" xfId="0" applyAlignment="1" applyBorder="1" applyFont="1">
      <alignment horizontal="center" readingOrder="0" shrinkToFit="0" vertical="center" wrapText="1"/>
    </xf>
    <xf borderId="0" fillId="4" fontId="1" numFmtId="0" xfId="0" applyAlignment="1" applyFont="1">
      <alignment horizontal="center" readingOrder="0" shrinkToFit="0" vertical="center" wrapText="1"/>
    </xf>
    <xf borderId="3" fillId="13" fontId="45" numFmtId="0" xfId="0" applyAlignment="1" applyBorder="1" applyFont="1">
      <alignment horizontal="center" readingOrder="0" shrinkToFit="0" vertical="center" wrapText="1"/>
    </xf>
    <xf borderId="3" fillId="20" fontId="46" numFmtId="0" xfId="0" applyAlignment="1" applyBorder="1" applyFont="1">
      <alignment horizontal="center" readingOrder="0" shrinkToFit="0" vertical="center" wrapText="1"/>
    </xf>
    <xf borderId="3" fillId="11" fontId="47" numFmtId="0" xfId="0" applyAlignment="1" applyBorder="1" applyFont="1">
      <alignment horizontal="center" readingOrder="0" shrinkToFit="0" vertical="center" wrapText="1"/>
    </xf>
    <xf borderId="7" fillId="4" fontId="48" numFmtId="0" xfId="0" applyAlignment="1" applyBorder="1" applyFont="1">
      <alignment horizontal="center" readingOrder="0" shrinkToFit="0" vertical="center" wrapText="1"/>
    </xf>
    <xf borderId="3" fillId="20" fontId="25" numFmtId="0" xfId="0" applyAlignment="1" applyBorder="1" applyFont="1">
      <alignment horizontal="center" readingOrder="0" shrinkToFit="0" vertical="center" wrapText="1"/>
    </xf>
    <xf borderId="6" fillId="4" fontId="3" numFmtId="0" xfId="0" applyAlignment="1" applyBorder="1" applyFont="1">
      <alignment horizontal="center" readingOrder="0" shrinkToFit="0" vertical="center" wrapText="1"/>
    </xf>
    <xf borderId="0" fillId="4" fontId="15" numFmtId="0" xfId="0" applyFont="1"/>
    <xf borderId="3" fillId="27" fontId="3" numFmtId="0" xfId="0" applyAlignment="1" applyBorder="1" applyFont="1">
      <alignment horizontal="center" readingOrder="0" shrinkToFit="0" vertical="center" wrapText="1"/>
    </xf>
    <xf borderId="3" fillId="8" fontId="18" numFmtId="0" xfId="0" applyAlignment="1" applyBorder="1" applyFont="1">
      <alignment horizontal="center" shrinkToFit="0" vertical="center" wrapText="1"/>
    </xf>
    <xf borderId="3" fillId="13" fontId="12" numFmtId="0" xfId="0" applyAlignment="1" applyBorder="1" applyFont="1">
      <alignment horizontal="center" shrinkToFit="0" vertical="center" wrapText="1"/>
    </xf>
    <xf borderId="3" fillId="11" fontId="49" numFmtId="0" xfId="0" applyAlignment="1" applyBorder="1" applyFont="1">
      <alignment horizontal="center" readingOrder="0" shrinkToFit="0" vertical="center" wrapText="1"/>
    </xf>
    <xf borderId="6" fillId="4" fontId="7" numFmtId="0" xfId="0" applyAlignment="1" applyBorder="1" applyFont="1">
      <alignment horizontal="center" readingOrder="0" shrinkToFit="0" vertical="center" wrapText="1"/>
    </xf>
    <xf borderId="6" fillId="4" fontId="24" numFmtId="0" xfId="0" applyAlignment="1" applyBorder="1" applyFont="1">
      <alignment horizontal="center" readingOrder="0" shrinkToFit="0" vertical="center" wrapText="1"/>
    </xf>
    <xf borderId="7" fillId="4" fontId="24" numFmtId="0" xfId="0" applyAlignment="1" applyBorder="1" applyFont="1">
      <alignment horizontal="center" readingOrder="0" shrinkToFit="0" vertical="center" wrapText="1"/>
    </xf>
    <xf borderId="3" fillId="4" fontId="50" numFmtId="0" xfId="0" applyAlignment="1" applyBorder="1" applyFont="1">
      <alignment horizontal="center" readingOrder="0" shrinkToFit="0" vertical="center" wrapText="1"/>
    </xf>
    <xf borderId="7" fillId="11" fontId="7" numFmtId="0" xfId="0" applyAlignment="1" applyBorder="1" applyFont="1">
      <alignment horizontal="center" readingOrder="0" shrinkToFit="0" vertical="center" wrapText="1"/>
    </xf>
    <xf borderId="6" fillId="4" fontId="43" numFmtId="0" xfId="0" applyAlignment="1" applyBorder="1" applyFont="1">
      <alignment horizontal="center" readingOrder="0" shrinkToFit="0" vertical="center" wrapText="1"/>
    </xf>
    <xf borderId="2" fillId="9" fontId="7" numFmtId="0" xfId="0" applyAlignment="1" applyBorder="1" applyFont="1">
      <alignment horizontal="center" readingOrder="0" shrinkToFit="0" vertical="center" wrapText="1"/>
    </xf>
    <xf borderId="3" fillId="2" fontId="1" numFmtId="0" xfId="0" applyAlignment="1" applyBorder="1" applyFont="1">
      <alignment horizontal="center" readingOrder="0" vertical="center"/>
    </xf>
    <xf borderId="3" fillId="4" fontId="1" numFmtId="0" xfId="0" applyAlignment="1" applyBorder="1" applyFont="1">
      <alignment horizontal="center" readingOrder="0" vertical="center"/>
    </xf>
    <xf borderId="3" fillId="13" fontId="14" numFmtId="0" xfId="0" applyAlignment="1" applyBorder="1" applyFont="1">
      <alignment horizontal="center" readingOrder="0" shrinkToFit="0" vertical="center" wrapText="1"/>
    </xf>
    <xf borderId="3" fillId="3" fontId="12" numFmtId="0" xfId="0" applyAlignment="1" applyBorder="1" applyFont="1">
      <alignment horizontal="center" shrinkToFit="0" vertical="center" wrapText="1"/>
    </xf>
    <xf borderId="3" fillId="13" fontId="23" numFmtId="0" xfId="0" applyAlignment="1" applyBorder="1" applyFont="1">
      <alignment horizontal="center" readingOrder="0" vertical="center"/>
    </xf>
    <xf borderId="3" fillId="3" fontId="23" numFmtId="0" xfId="0" applyAlignment="1" applyBorder="1" applyFont="1">
      <alignment horizontal="center" readingOrder="0" vertical="center"/>
    </xf>
    <xf borderId="1" fillId="13" fontId="45" numFmtId="0" xfId="0" applyAlignment="1" applyBorder="1" applyFont="1">
      <alignment horizontal="center" readingOrder="0" shrinkToFit="0" vertical="center" wrapText="1"/>
    </xf>
    <xf borderId="7" fillId="0" fontId="7" numFmtId="0" xfId="0" applyAlignment="1" applyBorder="1" applyFont="1">
      <alignment horizontal="center" readingOrder="0" shrinkToFit="0" vertical="center" wrapText="1"/>
    </xf>
    <xf borderId="8" fillId="9" fontId="3" numFmtId="0" xfId="0" applyAlignment="1" applyBorder="1" applyFont="1">
      <alignment horizontal="center" readingOrder="0" shrinkToFit="0" vertical="center" wrapText="1"/>
    </xf>
    <xf borderId="7" fillId="4" fontId="27" numFmtId="0" xfId="0" applyAlignment="1" applyBorder="1" applyFont="1">
      <alignment horizontal="center" readingOrder="0" shrinkToFit="0" vertical="center" wrapText="1"/>
    </xf>
    <xf borderId="3" fillId="11" fontId="51" numFmtId="0" xfId="0" applyAlignment="1" applyBorder="1" applyFont="1">
      <alignment horizontal="center" readingOrder="0" shrinkToFit="0" vertical="center" wrapText="1"/>
    </xf>
    <xf borderId="3" fillId="4" fontId="29" numFmtId="0" xfId="0" applyAlignment="1" applyBorder="1" applyFont="1">
      <alignment horizontal="center" readingOrder="0" shrinkToFit="0" vertical="center" wrapText="1"/>
    </xf>
    <xf borderId="1" fillId="13" fontId="29" numFmtId="0" xfId="0" applyAlignment="1" applyBorder="1" applyFont="1">
      <alignment horizontal="center" readingOrder="0" shrinkToFit="0" vertical="center" wrapText="1"/>
    </xf>
    <xf borderId="2" fillId="3" fontId="7" numFmtId="0" xfId="0" applyAlignment="1" applyBorder="1" applyFont="1">
      <alignment horizontal="center" readingOrder="0" shrinkToFit="0" vertical="center" wrapText="1"/>
    </xf>
    <xf borderId="3" fillId="3" fontId="27" numFmtId="0" xfId="0" applyAlignment="1" applyBorder="1" applyFont="1">
      <alignment horizontal="center" readingOrder="0" shrinkToFit="0" vertical="center" wrapText="1"/>
    </xf>
    <xf borderId="3" fillId="11" fontId="43" numFmtId="0" xfId="0" applyAlignment="1" applyBorder="1" applyFont="1">
      <alignment horizontal="center" readingOrder="0" shrinkToFit="0" vertical="center" wrapText="1"/>
    </xf>
    <xf borderId="8" fillId="4" fontId="7" numFmtId="0" xfId="0" applyAlignment="1" applyBorder="1" applyFont="1">
      <alignment horizontal="center" readingOrder="0" shrinkToFit="0" vertical="center" wrapText="1"/>
    </xf>
    <xf borderId="3" fillId="13" fontId="12" numFmtId="0" xfId="0" applyAlignment="1" applyBorder="1" applyFont="1">
      <alignment horizontal="center" readingOrder="0" vertical="center"/>
    </xf>
    <xf borderId="3" fillId="3" fontId="12" numFmtId="0" xfId="0" applyAlignment="1" applyBorder="1" applyFont="1">
      <alignment horizontal="center" readingOrder="0" vertical="center"/>
    </xf>
    <xf borderId="3" fillId="3" fontId="52" numFmtId="0" xfId="0" applyAlignment="1" applyBorder="1" applyFont="1">
      <alignment horizontal="center" readingOrder="0" shrinkToFit="0" vertical="center" wrapText="1"/>
    </xf>
    <xf borderId="11" fillId="9" fontId="20" numFmtId="0" xfId="0" applyAlignment="1" applyBorder="1" applyFont="1">
      <alignment horizontal="center" readingOrder="0" vertical="center"/>
    </xf>
    <xf borderId="3" fillId="11" fontId="53" numFmtId="0" xfId="0" applyAlignment="1" applyBorder="1" applyFont="1">
      <alignment horizontal="center" readingOrder="0" shrinkToFit="0" vertical="center" wrapText="1"/>
    </xf>
    <xf borderId="11" fillId="11" fontId="54" numFmtId="0" xfId="0" applyAlignment="1" applyBorder="1" applyFont="1">
      <alignment horizontal="center" readingOrder="0" vertical="center"/>
    </xf>
    <xf borderId="3" fillId="3" fontId="20" numFmtId="0" xfId="0" applyAlignment="1" applyBorder="1" applyFont="1">
      <alignment horizontal="center" readingOrder="0" vertical="center"/>
    </xf>
    <xf borderId="3" fillId="11" fontId="11" numFmtId="0" xfId="0" applyAlignment="1" applyBorder="1" applyFont="1">
      <alignment horizontal="center" readingOrder="0" shrinkToFit="0" vertical="center" wrapText="1"/>
    </xf>
    <xf borderId="7" fillId="4" fontId="43" numFmtId="0" xfId="0" applyAlignment="1" applyBorder="1" applyFont="1">
      <alignment horizontal="center" readingOrder="0" shrinkToFit="0" vertical="center" wrapText="1"/>
    </xf>
    <xf borderId="7" fillId="16" fontId="43" numFmtId="0" xfId="0" applyAlignment="1" applyBorder="1" applyFont="1">
      <alignment horizontal="center" readingOrder="0" shrinkToFit="0" vertical="center" wrapText="1"/>
    </xf>
    <xf borderId="8" fillId="9" fontId="7" numFmtId="0" xfId="0" applyAlignment="1" applyBorder="1" applyFont="1">
      <alignment horizontal="center" readingOrder="0" shrinkToFit="0" vertical="center" wrapText="1"/>
    </xf>
    <xf borderId="11" fillId="4" fontId="7" numFmtId="0" xfId="0" applyAlignment="1" applyBorder="1" applyFont="1">
      <alignment horizontal="center" readingOrder="0" shrinkToFit="0" vertical="center" wrapText="1"/>
    </xf>
    <xf borderId="2" fillId="20" fontId="1" numFmtId="0" xfId="0" applyAlignment="1" applyBorder="1" applyFont="1">
      <alignment horizontal="center" readingOrder="0" shrinkToFit="0" vertical="center" wrapText="1"/>
    </xf>
    <xf borderId="1" fillId="11" fontId="7" numFmtId="0" xfId="0" applyAlignment="1" applyBorder="1" applyFont="1">
      <alignment horizontal="center" readingOrder="0" shrinkToFit="0" vertical="center" wrapText="1"/>
    </xf>
    <xf borderId="0" fillId="0" fontId="21" numFmtId="0" xfId="0" applyFont="1"/>
    <xf borderId="11" fillId="9" fontId="7" numFmtId="0" xfId="0" applyAlignment="1" applyBorder="1" applyFont="1">
      <alignment horizontal="center" readingOrder="0" shrinkToFit="0" vertical="center" wrapText="1"/>
    </xf>
    <xf borderId="7" fillId="13" fontId="14" numFmtId="0" xfId="0" applyAlignment="1" applyBorder="1" applyFont="1">
      <alignment horizontal="center" readingOrder="0" shrinkToFit="0" vertical="center" wrapText="1"/>
    </xf>
    <xf borderId="7" fillId="0" fontId="15" numFmtId="0" xfId="0" applyBorder="1" applyFont="1"/>
    <xf borderId="7" fillId="11" fontId="23" numFmtId="0" xfId="0" applyAlignment="1" applyBorder="1" applyFont="1">
      <alignment horizontal="center" readingOrder="0" shrinkToFit="0" vertical="center" wrapText="1"/>
    </xf>
    <xf borderId="11" fillId="0" fontId="7" numFmtId="0" xfId="0" applyAlignment="1" applyBorder="1" applyFont="1">
      <alignment horizontal="center" readingOrder="0" shrinkToFit="0" vertical="center" wrapText="1"/>
    </xf>
    <xf borderId="7" fillId="3" fontId="40" numFmtId="0" xfId="0" applyAlignment="1" applyBorder="1" applyFont="1">
      <alignment horizontal="center" readingOrder="0" shrinkToFit="0" vertical="center" wrapText="1"/>
    </xf>
    <xf borderId="3" fillId="10" fontId="34" numFmtId="0" xfId="0" applyAlignment="1" applyBorder="1" applyFont="1">
      <alignment horizontal="center" readingOrder="0" shrinkToFit="0" vertical="center" wrapText="1"/>
    </xf>
    <xf borderId="7" fillId="10" fontId="18" numFmtId="0" xfId="0" applyAlignment="1" applyBorder="1" applyFont="1">
      <alignment horizontal="center" readingOrder="0" shrinkToFit="0" vertical="center" wrapText="1"/>
    </xf>
    <xf borderId="5" fillId="10" fontId="18" numFmtId="0" xfId="0" applyAlignment="1" applyBorder="1" applyFont="1">
      <alignment horizontal="center" shrinkToFit="0" vertical="center" wrapText="1"/>
    </xf>
    <xf borderId="3" fillId="10" fontId="24" numFmtId="0" xfId="0" applyAlignment="1" applyBorder="1" applyFont="1">
      <alignment horizontal="center" readingOrder="0" shrinkToFit="0" vertical="center" wrapText="1"/>
    </xf>
    <xf borderId="3" fillId="10" fontId="18" numFmtId="0" xfId="0" applyAlignment="1" applyBorder="1" applyFont="1">
      <alignment horizontal="center" readingOrder="0" shrinkToFit="0" vertical="center" wrapText="1"/>
    </xf>
    <xf borderId="7" fillId="10" fontId="55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vertical="center"/>
    </xf>
    <xf borderId="7" fillId="10" fontId="36" numFmtId="0" xfId="0" applyAlignment="1" applyBorder="1" applyFont="1">
      <alignment horizontal="center" readingOrder="0" vertical="center"/>
    </xf>
    <xf borderId="3" fillId="10" fontId="13" numFmtId="0" xfId="0" applyAlignment="1" applyBorder="1" applyFont="1">
      <alignment horizontal="center" readingOrder="0" shrinkToFit="0" vertical="center" wrapText="1"/>
    </xf>
    <xf borderId="7" fillId="10" fontId="36" numFmtId="0" xfId="0" applyAlignment="1" applyBorder="1" applyFont="1">
      <alignment horizontal="center" readingOrder="0" shrinkToFit="0" vertical="center" wrapText="1"/>
    </xf>
    <xf borderId="7" fillId="10" fontId="36" numFmtId="0" xfId="0" applyAlignment="1" applyBorder="1" applyFont="1">
      <alignment horizontal="center" vertical="center"/>
    </xf>
    <xf borderId="3" fillId="10" fontId="36" numFmtId="0" xfId="0" applyAlignment="1" applyBorder="1" applyFont="1">
      <alignment horizontal="center" vertical="center"/>
    </xf>
    <xf borderId="7" fillId="10" fontId="56" numFmtId="0" xfId="0" applyAlignment="1" applyBorder="1" applyFont="1">
      <alignment horizontal="center" readingOrder="0" vertical="center"/>
    </xf>
    <xf borderId="7" fillId="10" fontId="33" numFmtId="0" xfId="0" applyAlignment="1" applyBorder="1" applyFont="1">
      <alignment horizontal="center" readingOrder="0" vertical="center"/>
    </xf>
    <xf borderId="7" fillId="10" fontId="42" numFmtId="0" xfId="0" applyAlignment="1" applyBorder="1" applyFont="1">
      <alignment vertical="center"/>
    </xf>
    <xf borderId="3" fillId="10" fontId="57" numFmtId="0" xfId="0" applyAlignment="1" applyBorder="1" applyFont="1">
      <alignment horizontal="center" shrinkToFit="0" vertical="center" wrapText="1"/>
    </xf>
    <xf borderId="3" fillId="10" fontId="15" numFmtId="0" xfId="0" applyBorder="1" applyFont="1"/>
    <xf borderId="7" fillId="10" fontId="18" numFmtId="0" xfId="0" applyAlignment="1" applyBorder="1" applyFont="1">
      <alignment horizontal="center" readingOrder="0" vertical="center"/>
    </xf>
    <xf borderId="7" fillId="10" fontId="57" numFmtId="0" xfId="0" applyAlignment="1" applyBorder="1" applyFont="1">
      <alignment horizontal="center" readingOrder="0" vertical="center"/>
    </xf>
    <xf borderId="7" fillId="10" fontId="57" numFmtId="0" xfId="0" applyAlignment="1" applyBorder="1" applyFont="1">
      <alignment readingOrder="0" vertical="center"/>
    </xf>
    <xf borderId="7" fillId="10" fontId="42" numFmtId="0" xfId="0" applyAlignment="1" applyBorder="1" applyFont="1">
      <alignment horizontal="left" readingOrder="0" vertical="center"/>
    </xf>
    <xf borderId="7" fillId="10" fontId="42" numFmtId="0" xfId="0" applyAlignment="1" applyBorder="1" applyFont="1">
      <alignment readingOrder="0" vertical="center"/>
    </xf>
    <xf borderId="11" fillId="10" fontId="42" numFmtId="0" xfId="0" applyAlignment="1" applyBorder="1" applyFont="1">
      <alignment readingOrder="0" vertical="center"/>
    </xf>
    <xf borderId="0" fillId="0" fontId="6" numFmtId="9" xfId="0" applyAlignment="1" applyFont="1" applyNumberFormat="1">
      <alignment horizontal="center" vertical="center"/>
    </xf>
    <xf borderId="5" fillId="10" fontId="57" numFmtId="9" xfId="0" applyAlignment="1" applyBorder="1" applyFont="1" applyNumberFormat="1">
      <alignment horizontal="center" shrinkToFit="0" vertical="center" wrapText="1"/>
    </xf>
    <xf borderId="3" fillId="0" fontId="6" numFmtId="9" xfId="0" applyAlignment="1" applyBorder="1" applyFont="1" applyNumberFormat="1">
      <alignment horizontal="center" vertical="center"/>
    </xf>
    <xf borderId="4" fillId="10" fontId="57" numFmtId="0" xfId="0" applyAlignment="1" applyBorder="1" applyFont="1">
      <alignment horizontal="center" readingOrder="0" shrinkToFit="0" vertical="center" wrapText="1"/>
    </xf>
    <xf borderId="10" fillId="28" fontId="36" numFmtId="0" xfId="0" applyAlignment="1" applyBorder="1" applyFont="1">
      <alignment horizontal="center" shrinkToFit="0" vertical="center" wrapText="1"/>
    </xf>
    <xf borderId="3" fillId="0" fontId="6" numFmtId="0" xfId="0" applyAlignment="1" applyBorder="1" applyFont="1">
      <alignment vertical="center"/>
    </xf>
    <xf borderId="3" fillId="17" fontId="58" numFmtId="0" xfId="0" applyAlignment="1" applyBorder="1" applyFont="1">
      <alignment horizontal="center" shrinkToFit="0" vertical="center" wrapText="1"/>
    </xf>
    <xf borderId="3" fillId="3" fontId="44" numFmtId="0" xfId="0" applyAlignment="1" applyBorder="1" applyFont="1">
      <alignment horizontal="center" readingOrder="0" shrinkToFit="0" wrapText="1"/>
    </xf>
    <xf borderId="0" fillId="3" fontId="59" numFmtId="0" xfId="0" applyAlignment="1" applyFont="1">
      <alignment readingOrder="0" shrinkToFit="0" wrapText="1"/>
    </xf>
    <xf borderId="3" fillId="11" fontId="27" numFmtId="0" xfId="0" applyAlignment="1" applyBorder="1" applyFont="1">
      <alignment horizontal="center" readingOrder="0" shrinkToFit="0" vertical="center" wrapText="1"/>
    </xf>
    <xf borderId="3" fillId="29" fontId="1" numFmtId="0" xfId="0" applyAlignment="1" applyBorder="1" applyFill="1" applyFont="1">
      <alignment horizontal="center" readingOrder="0" shrinkToFit="0" vertical="center" wrapText="1"/>
    </xf>
    <xf borderId="1" fillId="29" fontId="6" numFmtId="0" xfId="0" applyAlignment="1" applyBorder="1" applyFont="1">
      <alignment readingOrder="0" vertical="center"/>
    </xf>
    <xf borderId="3" fillId="11" fontId="60" numFmtId="0" xfId="0" applyAlignment="1" applyBorder="1" applyFont="1">
      <alignment horizontal="center" readingOrder="0" shrinkToFit="0" vertical="center" wrapText="1"/>
    </xf>
    <xf borderId="3" fillId="11" fontId="61" numFmtId="0" xfId="0" applyAlignment="1" applyBorder="1" applyFont="1">
      <alignment horizontal="center" readingOrder="0" shrinkToFit="0" vertical="center" wrapText="1"/>
    </xf>
    <xf borderId="1" fillId="0" fontId="7" numFmtId="0" xfId="0" applyAlignment="1" applyBorder="1" applyFont="1">
      <alignment readingOrder="0" vertical="center"/>
    </xf>
    <xf borderId="3" fillId="11" fontId="62" numFmtId="0" xfId="0" applyAlignment="1" applyBorder="1" applyFont="1">
      <alignment horizontal="center" readingOrder="0" shrinkToFit="0" vertical="center" wrapText="1"/>
    </xf>
    <xf borderId="3" fillId="11" fontId="63" numFmtId="0" xfId="0" applyAlignment="1" applyBorder="1" applyFont="1">
      <alignment horizontal="center" readingOrder="0" shrinkToFit="0" vertical="center" wrapText="1"/>
    </xf>
    <xf borderId="3" fillId="11" fontId="64" numFmtId="0" xfId="0" applyAlignment="1" applyBorder="1" applyFont="1">
      <alignment horizontal="center" readingOrder="0" shrinkToFit="0" vertical="center" wrapText="1"/>
    </xf>
    <xf borderId="3" fillId="0" fontId="6" numFmtId="0" xfId="0" applyAlignment="1" applyBorder="1" applyFont="1">
      <alignment readingOrder="0" vertical="center"/>
    </xf>
    <xf borderId="0" fillId="11" fontId="65" numFmtId="0" xfId="0" applyAlignment="1" applyFont="1">
      <alignment horizontal="center" readingOrder="0" vertical="center"/>
    </xf>
    <xf borderId="8" fillId="11" fontId="25" numFmtId="0" xfId="0" applyAlignment="1" applyBorder="1" applyFont="1">
      <alignment horizontal="center" readingOrder="0" shrinkToFit="0" vertical="center" wrapText="1"/>
    </xf>
    <xf borderId="3" fillId="0" fontId="27" numFmtId="0" xfId="0" applyAlignment="1" applyBorder="1" applyFont="1">
      <alignment horizontal="center" readingOrder="0" shrinkToFit="0" vertical="center" wrapText="1"/>
    </xf>
    <xf borderId="1" fillId="0" fontId="27" numFmtId="0" xfId="0" applyAlignment="1" applyBorder="1" applyFont="1">
      <alignment horizontal="center" readingOrder="0" shrinkToFit="0" vertical="center" wrapText="1"/>
    </xf>
    <xf borderId="11" fillId="0" fontId="1" numFmtId="0" xfId="0" applyAlignment="1" applyBorder="1" applyFont="1">
      <alignment horizontal="center" readingOrder="0" shrinkToFit="0" vertical="center" wrapText="1"/>
    </xf>
    <xf borderId="8" fillId="0" fontId="27" numFmtId="0" xfId="0" applyAlignment="1" applyBorder="1" applyFont="1">
      <alignment horizontal="center" readingOrder="0" shrinkToFit="0" vertical="center" wrapText="1"/>
    </xf>
    <xf borderId="2" fillId="0" fontId="27" numFmtId="0" xfId="0" applyAlignment="1" applyBorder="1" applyFont="1">
      <alignment horizontal="center" readingOrder="0" shrinkToFit="0" vertical="center" wrapText="1"/>
    </xf>
    <xf borderId="1" fillId="11" fontId="66" numFmtId="0" xfId="0" applyAlignment="1" applyBorder="1" applyFont="1">
      <alignment horizontal="center" readingOrder="0" shrinkToFit="0" vertical="center" wrapText="1"/>
    </xf>
    <xf borderId="3" fillId="11" fontId="66" numFmtId="0" xfId="0" applyAlignment="1" applyBorder="1" applyFont="1">
      <alignment horizontal="center" readingOrder="0" shrinkToFit="0" vertical="center" wrapText="1"/>
    </xf>
    <xf borderId="11" fillId="0" fontId="65" numFmtId="0" xfId="0" applyAlignment="1" applyBorder="1" applyFont="1">
      <alignment horizontal="center" readingOrder="0" vertical="center"/>
    </xf>
    <xf borderId="0" fillId="0" fontId="6" numFmtId="0" xfId="0" applyAlignment="1" applyFont="1">
      <alignment readingOrder="0" vertical="center"/>
    </xf>
    <xf borderId="11" fillId="0" fontId="12" numFmtId="0" xfId="0" applyAlignment="1" applyBorder="1" applyFont="1">
      <alignment horizontal="center" readingOrder="0" vertical="center"/>
    </xf>
    <xf borderId="11" fillId="11" fontId="43" numFmtId="0" xfId="0" applyAlignment="1" applyBorder="1" applyFont="1">
      <alignment horizontal="center" readingOrder="0" vertical="center"/>
    </xf>
    <xf borderId="0" fillId="11" fontId="43" numFmtId="0" xfId="0" applyAlignment="1" applyFont="1">
      <alignment horizontal="center" readingOrder="0" vertical="center"/>
    </xf>
    <xf borderId="11" fillId="0" fontId="54" numFmtId="0" xfId="0" applyAlignment="1" applyBorder="1" applyFont="1">
      <alignment horizontal="center" readingOrder="0" vertical="center"/>
    </xf>
    <xf borderId="0" fillId="11" fontId="12" numFmtId="0" xfId="0" applyAlignment="1" applyFont="1">
      <alignment horizontal="center" readingOrder="0" vertical="center"/>
    </xf>
    <xf borderId="11" fillId="11" fontId="67" numFmtId="0" xfId="0" applyAlignment="1" applyBorder="1" applyFont="1">
      <alignment horizontal="center" readingOrder="0" vertical="center"/>
    </xf>
    <xf borderId="5" fillId="2" fontId="3" numFmtId="0" xfId="0" applyAlignment="1" applyBorder="1" applyFont="1">
      <alignment horizontal="center" readingOrder="0" shrinkToFit="0" vertical="center" wrapText="1"/>
    </xf>
    <xf borderId="2" fillId="3" fontId="12" numFmtId="0" xfId="0" applyAlignment="1" applyBorder="1" applyFont="1">
      <alignment horizontal="center" readingOrder="0" shrinkToFit="0" vertical="center" wrapText="1"/>
    </xf>
    <xf borderId="2" fillId="3" fontId="12" numFmtId="0" xfId="0" applyAlignment="1" applyBorder="1" applyFont="1">
      <alignment horizontal="center" shrinkToFit="0" vertical="center" wrapText="1"/>
    </xf>
    <xf borderId="2" fillId="3" fontId="12" numFmtId="0" xfId="0" applyAlignment="1" applyBorder="1" applyFont="1">
      <alignment horizontal="center" shrinkToFit="0" vertical="center" wrapText="1"/>
    </xf>
    <xf borderId="3" fillId="20" fontId="5" numFmtId="0" xfId="0" applyAlignment="1" applyBorder="1" applyFont="1">
      <alignment horizontal="center" shrinkToFit="0" vertical="center" wrapText="1"/>
    </xf>
    <xf borderId="1" fillId="3" fontId="23" numFmtId="0" xfId="0" applyAlignment="1" applyBorder="1" applyFont="1">
      <alignment horizontal="center" readingOrder="0" vertical="center"/>
    </xf>
    <xf borderId="11" fillId="3" fontId="68" numFmtId="0" xfId="0" applyAlignment="1" applyBorder="1" applyFont="1">
      <alignment horizontal="center" readingOrder="0" shrinkToFit="0" vertical="center" wrapText="1"/>
    </xf>
    <xf borderId="3" fillId="28" fontId="5" numFmtId="0" xfId="0" applyAlignment="1" applyBorder="1" applyFont="1">
      <alignment horizontal="center" shrinkToFit="0" vertical="center" wrapText="1"/>
    </xf>
    <xf borderId="1" fillId="3" fontId="30" numFmtId="0" xfId="0" applyAlignment="1" applyBorder="1" applyFont="1">
      <alignment horizontal="center" readingOrder="0" vertical="center"/>
    </xf>
    <xf borderId="11" fillId="3" fontId="12" numFmtId="0" xfId="0" applyAlignment="1" applyBorder="1" applyFont="1">
      <alignment horizontal="center" shrinkToFit="0" vertical="center" wrapText="1"/>
    </xf>
    <xf borderId="7" fillId="3" fontId="30" numFmtId="0" xfId="0" applyAlignment="1" applyBorder="1" applyFont="1">
      <alignment horizontal="center" readingOrder="0" vertical="center"/>
    </xf>
    <xf borderId="3" fillId="13" fontId="5" numFmtId="0" xfId="0" applyAlignment="1" applyBorder="1" applyFont="1">
      <alignment horizontal="center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1" fillId="3" fontId="12" numFmtId="0" xfId="0" applyAlignment="1" applyBorder="1" applyFont="1">
      <alignment horizontal="center" readingOrder="0" shrinkToFit="0" vertical="center" wrapText="1"/>
    </xf>
    <xf borderId="3" fillId="0" fontId="69" numFmtId="0" xfId="0" applyBorder="1" applyFont="1"/>
    <xf borderId="3" fillId="18" fontId="5" numFmtId="0" xfId="0" applyAlignment="1" applyBorder="1" applyFont="1">
      <alignment horizontal="center" shrinkToFit="0" vertical="center" wrapText="1"/>
    </xf>
    <xf borderId="3" fillId="0" fontId="69" numFmtId="0" xfId="0" applyAlignment="1" applyBorder="1" applyFont="1">
      <alignment readingOrder="0"/>
    </xf>
    <xf borderId="3" fillId="17" fontId="5" numFmtId="0" xfId="0" applyAlignment="1" applyBorder="1" applyFont="1">
      <alignment horizontal="center" shrinkToFit="0" vertical="center" wrapText="1"/>
    </xf>
    <xf borderId="3" fillId="11" fontId="5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horizontal="center" readingOrder="0" shrinkToFit="0" vertical="center" wrapText="0"/>
    </xf>
    <xf borderId="3" fillId="25" fontId="5" numFmtId="0" xfId="0" applyAlignment="1" applyBorder="1" applyFont="1">
      <alignment horizontal="center" shrinkToFit="0" vertical="center" wrapText="1"/>
    </xf>
    <xf borderId="3" fillId="8" fontId="5" numFmtId="0" xfId="0" applyAlignment="1" applyBorder="1" applyFont="1">
      <alignment horizontal="center" shrinkToFit="0" vertical="center" wrapText="1"/>
    </xf>
    <xf borderId="3" fillId="30" fontId="6" numFmtId="0" xfId="0" applyAlignment="1" applyBorder="1" applyFill="1" applyFont="1">
      <alignment horizontal="center" shrinkToFit="0" vertical="center" wrapText="1"/>
    </xf>
    <xf borderId="3" fillId="4" fontId="6" numFmtId="0" xfId="0" applyAlignment="1" applyBorder="1" applyFont="1">
      <alignment horizontal="center" shrinkToFit="0" vertical="center" wrapText="1"/>
    </xf>
    <xf borderId="3" fillId="2" fontId="6" numFmtId="0" xfId="0" applyAlignment="1" applyBorder="1" applyFont="1">
      <alignment horizontal="center" shrinkToFit="0" vertical="center" wrapText="1"/>
    </xf>
    <xf borderId="3" fillId="31" fontId="6" numFmtId="0" xfId="0" applyAlignment="1" applyBorder="1" applyFill="1" applyFont="1">
      <alignment horizontal="center" shrinkToFit="0" vertical="center" wrapText="1"/>
    </xf>
    <xf borderId="3" fillId="14" fontId="6" numFmtId="0" xfId="0" applyAlignment="1" applyBorder="1" applyFont="1">
      <alignment horizontal="center" shrinkToFit="0" vertical="center" wrapText="1"/>
    </xf>
    <xf borderId="3" fillId="12" fontId="6" numFmtId="0" xfId="0" applyAlignment="1" applyBorder="1" applyFont="1">
      <alignment horizontal="center" shrinkToFit="0" vertical="center" wrapText="1"/>
    </xf>
    <xf borderId="3" fillId="15" fontId="6" numFmtId="0" xfId="0" applyAlignment="1" applyBorder="1" applyFont="1">
      <alignment horizontal="center" shrinkToFit="0" vertical="center" wrapText="1"/>
    </xf>
    <xf borderId="3" fillId="0" fontId="6" numFmtId="0" xfId="0" applyAlignment="1" applyBorder="1" applyFont="1">
      <alignment horizontal="center" shrinkToFit="0" vertical="center" wrapText="1"/>
    </xf>
    <xf borderId="3" fillId="0" fontId="7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readingOrder="0"/>
    </xf>
    <xf quotePrefix="1" borderId="0" fillId="0" fontId="6" numFmtId="0" xfId="0" applyAlignment="1" applyFont="1">
      <alignment readingOrder="0"/>
    </xf>
    <xf borderId="0" fillId="0" fontId="6" numFmtId="0" xfId="0" applyAlignment="1" applyFont="1">
      <alignment horizontal="center" shrinkToFit="0" vertical="center" wrapText="1"/>
    </xf>
    <xf borderId="5" fillId="13" fontId="12" numFmtId="0" xfId="0" applyAlignment="1" applyBorder="1" applyFont="1">
      <alignment horizontal="center" shrinkToFit="0" wrapText="1"/>
    </xf>
    <xf borderId="5" fillId="13" fontId="12" numFmtId="0" xfId="0" applyAlignment="1" applyBorder="1" applyFont="1">
      <alignment horizontal="center" shrinkToFit="0" wrapText="1"/>
    </xf>
    <xf borderId="3" fillId="5" fontId="3" numFmtId="167" xfId="0" applyAlignment="1" applyBorder="1" applyFont="1" applyNumberFormat="1">
      <alignment horizontal="center" readingOrder="0" shrinkToFit="0" vertical="center" wrapText="1"/>
    </xf>
    <xf borderId="3" fillId="0" fontId="7" numFmtId="167" xfId="0" applyAlignment="1" applyBorder="1" applyFont="1" applyNumberFormat="1">
      <alignment horizontal="center" shrinkToFit="0" wrapText="1"/>
    </xf>
    <xf borderId="0" fillId="0" fontId="7" numFmtId="167" xfId="0" applyAlignment="1" applyFont="1" applyNumberFormat="1">
      <alignment horizontal="center" shrinkToFit="0" wrapText="1"/>
    </xf>
    <xf borderId="0" fillId="0" fontId="70" numFmtId="168" xfId="0" applyAlignment="1" applyFont="1" applyNumberFormat="1">
      <alignment horizontal="center" shrinkToFit="0" wrapText="1"/>
    </xf>
    <xf borderId="3" fillId="5" fontId="5" numFmtId="169" xfId="0" applyAlignment="1" applyBorder="1" applyFont="1" applyNumberFormat="1">
      <alignment horizontal="center" readingOrder="0" shrinkToFit="0" vertical="center" wrapText="1"/>
    </xf>
    <xf borderId="3" fillId="6" fontId="7" numFmtId="169" xfId="0" applyAlignment="1" applyBorder="1" applyFont="1" applyNumberFormat="1">
      <alignment horizontal="center" readingOrder="0"/>
    </xf>
    <xf borderId="0" fillId="0" fontId="7" numFmtId="169" xfId="0" applyAlignment="1" applyFont="1" applyNumberFormat="1">
      <alignment horizontal="center" readingOrder="0"/>
    </xf>
    <xf borderId="0" fillId="3" fontId="7" numFmtId="0" xfId="0" applyAlignment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horizontal="center" readingOrder="0" vertical="center"/>
    </xf>
    <xf borderId="0" fillId="0" fontId="12" numFmtId="0" xfId="0" applyAlignment="1" applyFont="1">
      <alignment horizontal="center" readingOrder="0" shrinkToFit="0" vertical="center" wrapText="1"/>
    </xf>
    <xf borderId="1" fillId="32" fontId="71" numFmtId="0" xfId="0" applyAlignment="1" applyBorder="1" applyFill="1" applyFont="1">
      <alignment horizontal="center"/>
    </xf>
    <xf borderId="3" fillId="33" fontId="72" numFmtId="0" xfId="0" applyAlignment="1" applyBorder="1" applyFill="1" applyFont="1">
      <alignment horizontal="center"/>
    </xf>
    <xf borderId="1" fillId="33" fontId="72" numFmtId="170" xfId="0" applyAlignment="1" applyBorder="1" applyFont="1" applyNumberFormat="1">
      <alignment horizontal="center"/>
    </xf>
    <xf borderId="3" fillId="33" fontId="72" numFmtId="170" xfId="0" applyAlignment="1" applyBorder="1" applyFont="1" applyNumberFormat="1">
      <alignment horizontal="center"/>
    </xf>
    <xf borderId="3" fillId="33" fontId="71" numFmtId="9" xfId="0" applyAlignment="1" applyBorder="1" applyFont="1" applyNumberFormat="1">
      <alignment horizontal="right"/>
    </xf>
    <xf borderId="3" fillId="33" fontId="71" numFmtId="0" xfId="0" applyAlignment="1" applyBorder="1" applyFont="1">
      <alignment horizontal="center"/>
    </xf>
    <xf borderId="10" fillId="19" fontId="71" numFmtId="0" xfId="0" applyAlignment="1" applyBorder="1" applyFont="1">
      <alignment horizontal="center" vertical="center"/>
    </xf>
    <xf borderId="3" fillId="10" fontId="71" numFmtId="0" xfId="0" applyAlignment="1" applyBorder="1" applyFont="1">
      <alignment horizontal="center" vertical="bottom"/>
    </xf>
    <xf borderId="1" fillId="10" fontId="71" numFmtId="0" xfId="0" applyAlignment="1" applyBorder="1" applyFont="1">
      <alignment horizontal="center" vertical="bottom"/>
    </xf>
    <xf borderId="3" fillId="19" fontId="73" numFmtId="0" xfId="0" applyAlignment="1" applyBorder="1" applyFont="1">
      <alignment horizontal="center" vertical="bottom"/>
    </xf>
    <xf borderId="3" fillId="0" fontId="74" numFmtId="171" xfId="0" applyAlignment="1" applyBorder="1" applyFont="1" applyNumberFormat="1">
      <alignment horizontal="center" readingOrder="0" shrinkToFit="0" vertical="center" wrapText="1"/>
    </xf>
    <xf borderId="3" fillId="0" fontId="75" numFmtId="171" xfId="0" applyAlignment="1" applyBorder="1" applyFont="1" applyNumberFormat="1">
      <alignment horizontal="center" readingOrder="0" shrinkToFit="0" vertical="center" wrapText="1"/>
    </xf>
    <xf borderId="3" fillId="0" fontId="75" numFmtId="172" xfId="0" applyAlignment="1" applyBorder="1" applyFont="1" applyNumberFormat="1">
      <alignment horizontal="center" readingOrder="0" shrinkToFit="0" vertical="center" wrapText="1"/>
    </xf>
    <xf borderId="5" fillId="19" fontId="73" numFmtId="0" xfId="0" applyAlignment="1" applyBorder="1" applyFont="1">
      <alignment horizontal="center" vertical="bottom"/>
    </xf>
    <xf borderId="3" fillId="0" fontId="76" numFmtId="171" xfId="0" applyAlignment="1" applyBorder="1" applyFont="1" applyNumberFormat="1">
      <alignment horizontal="center" readingOrder="0" shrinkToFit="0" vertical="center" wrapText="1"/>
    </xf>
    <xf borderId="3" fillId="0" fontId="77" numFmtId="171" xfId="0" applyAlignment="1" applyBorder="1" applyFont="1" applyNumberFormat="1">
      <alignment horizontal="center" readingOrder="0" shrinkToFit="0" vertical="center" wrapText="1"/>
    </xf>
    <xf borderId="3" fillId="0" fontId="77" numFmtId="172" xfId="0" applyAlignment="1" applyBorder="1" applyFont="1" applyNumberFormat="1">
      <alignment horizontal="center" readingOrder="0" shrinkToFit="0" vertical="center" wrapText="1"/>
    </xf>
    <xf borderId="3" fillId="0" fontId="78" numFmtId="171" xfId="0" applyAlignment="1" applyBorder="1" applyFont="1" applyNumberFormat="1">
      <alignment horizontal="center" readingOrder="0" shrinkToFit="0" vertical="center" wrapText="1"/>
    </xf>
    <xf borderId="5" fillId="19" fontId="73" numFmtId="0" xfId="0" applyAlignment="1" applyBorder="1" applyFont="1">
      <alignment horizontal="center" readingOrder="0" vertical="bottom"/>
    </xf>
    <xf borderId="3" fillId="32" fontId="33" numFmtId="0" xfId="0" applyAlignment="1" applyBorder="1" applyFont="1">
      <alignment horizontal="center" shrinkToFit="0" wrapText="1"/>
    </xf>
    <xf borderId="3" fillId="32" fontId="33" numFmtId="170" xfId="0" applyAlignment="1" applyBorder="1" applyFont="1" applyNumberFormat="1">
      <alignment horizontal="center" shrinkToFit="0" wrapText="1"/>
    </xf>
    <xf borderId="3" fillId="32" fontId="33" numFmtId="172" xfId="0" applyAlignment="1" applyBorder="1" applyFont="1" applyNumberFormat="1">
      <alignment horizontal="center" shrinkToFit="0" wrapText="1"/>
    </xf>
    <xf borderId="3" fillId="19" fontId="73" numFmtId="0" xfId="0" applyAlignment="1" applyBorder="1" applyFont="1">
      <alignment horizontal="center" readingOrder="0" vertical="bottom"/>
    </xf>
    <xf borderId="3" fillId="19" fontId="79" numFmtId="0" xfId="0" applyAlignment="1" applyBorder="1" applyFont="1">
      <alignment horizontal="center" vertical="bottom"/>
    </xf>
    <xf borderId="3" fillId="32" fontId="80" numFmtId="0" xfId="0" applyAlignment="1" applyBorder="1" applyFont="1">
      <alignment horizontal="center" shrinkToFit="0" wrapText="1"/>
    </xf>
    <xf borderId="3" fillId="32" fontId="80" numFmtId="170" xfId="0" applyAlignment="1" applyBorder="1" applyFont="1" applyNumberFormat="1">
      <alignment horizontal="center" shrinkToFit="0" wrapText="1"/>
    </xf>
    <xf borderId="3" fillId="32" fontId="80" numFmtId="172" xfId="0" applyAlignment="1" applyBorder="1" applyFont="1" applyNumberFormat="1">
      <alignment horizontal="center" shrinkToFit="0" wrapText="1"/>
    </xf>
    <xf borderId="10" fillId="0" fontId="42" numFmtId="0" xfId="0" applyAlignment="1" applyBorder="1" applyFont="1">
      <alignment vertical="bottom"/>
    </xf>
    <xf borderId="8" fillId="34" fontId="42" numFmtId="0" xfId="0" applyAlignment="1" applyBorder="1" applyFill="1" applyFont="1">
      <alignment horizontal="center" vertical="bottom"/>
    </xf>
    <xf borderId="1" fillId="0" fontId="42" numFmtId="0" xfId="0" applyAlignment="1" applyBorder="1" applyFont="1">
      <alignment vertical="bottom"/>
    </xf>
    <xf borderId="11" fillId="34" fontId="42" numFmtId="0" xfId="0" applyAlignment="1" applyBorder="1" applyFont="1">
      <alignment horizontal="center" vertical="bottom"/>
    </xf>
    <xf borderId="1" fillId="0" fontId="42" numFmtId="170" xfId="0" applyAlignment="1" applyBorder="1" applyFont="1" applyNumberFormat="1">
      <alignment horizontal="right" vertical="bottom"/>
    </xf>
    <xf borderId="7" fillId="35" fontId="42" numFmtId="0" xfId="0" applyAlignment="1" applyBorder="1" applyFill="1" applyFont="1">
      <alignment horizontal="center" vertical="bottom"/>
    </xf>
    <xf borderId="7" fillId="24" fontId="42" numFmtId="0" xfId="0" applyAlignment="1" applyBorder="1" applyFont="1">
      <alignment horizontal="center" readingOrder="0" vertical="bottom"/>
    </xf>
    <xf borderId="5" fillId="0" fontId="17" numFmtId="0" xfId="0" applyAlignment="1" applyBorder="1" applyFont="1">
      <alignment vertical="bottom"/>
    </xf>
    <xf borderId="7" fillId="36" fontId="42" numFmtId="173" xfId="0" applyAlignment="1" applyBorder="1" applyFill="1" applyFont="1" applyNumberFormat="1">
      <alignment horizontal="right" vertical="bottom"/>
    </xf>
    <xf borderId="7" fillId="0" fontId="42" numFmtId="170" xfId="0" applyAlignment="1" applyBorder="1" applyFont="1" applyNumberFormat="1">
      <alignment horizontal="right" vertical="bottom"/>
    </xf>
    <xf borderId="7" fillId="36" fontId="42" numFmtId="170" xfId="0" applyAlignment="1" applyBorder="1" applyFont="1" applyNumberFormat="1">
      <alignment horizontal="right" vertical="bottom"/>
    </xf>
    <xf borderId="3" fillId="0" fontId="42" numFmtId="170" xfId="0" applyAlignment="1" applyBorder="1" applyFont="1" applyNumberFormat="1">
      <alignment horizontal="right" vertical="bottom"/>
    </xf>
    <xf borderId="3" fillId="0" fontId="42" numFmtId="9" xfId="0" applyAlignment="1" applyBorder="1" applyFont="1" applyNumberFormat="1">
      <alignment horizontal="right" vertical="bottom"/>
    </xf>
    <xf borderId="0" fillId="0" fontId="42" numFmtId="0" xfId="0" applyAlignment="1" applyFont="1">
      <alignment vertical="bottom"/>
    </xf>
    <xf borderId="11" fillId="0" fontId="42" numFmtId="0" xfId="0" applyAlignment="1" applyBorder="1" applyFont="1">
      <alignment vertical="bottom"/>
    </xf>
  </cellXfs>
  <cellStyles count="1">
    <cellStyle xfId="0" name="Normal" builtinId="0"/>
  </cellStyles>
  <dxfs count="5">
    <dxf>
      <font/>
      <fill>
        <patternFill patternType="solid">
          <fgColor rgb="FF00FF00"/>
          <bgColor rgb="FF00FF00"/>
        </patternFill>
      </fill>
      <border/>
    </dxf>
    <dxf>
      <font>
        <b/>
        <color rgb="FFFFFF00"/>
      </font>
      <fill>
        <patternFill patternType="solid">
          <fgColor rgb="FF9798A9"/>
          <bgColor rgb="FF9798A9"/>
        </patternFill>
      </fill>
      <border/>
    </dxf>
    <dxf>
      <font>
        <b/>
        <color rgb="FF00FF00"/>
      </font>
      <fill>
        <patternFill patternType="solid">
          <fgColor rgb="FF9798A9"/>
          <bgColor rgb="FF9798A9"/>
        </patternFill>
      </fill>
      <border/>
    </dxf>
    <dxf>
      <font>
        <b/>
        <color rgb="FFFF0000"/>
      </font>
      <fill>
        <patternFill patternType="solid">
          <fgColor rgb="FF9798A9"/>
          <bgColor rgb="FF9798A9"/>
        </patternFill>
      </fill>
      <border/>
    </dxf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Chart1.png"/><Relationship Id="rId2" Type="http://schemas.openxmlformats.org/officeDocument/2006/relationships/image" Target="../media/Chart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342900</xdr:colOff>
      <xdr:row>54</xdr:row>
      <xdr:rowOff>171450</xdr:rowOff>
    </xdr:from>
    <xdr:ext cx="5619750" cy="3038475"/>
    <xdr:pic>
      <xdr:nvPicPr>
        <xdr:cNvPr id="1662205812" name="Chart1" title="Gráfico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342900</xdr:colOff>
      <xdr:row>72</xdr:row>
      <xdr:rowOff>171450</xdr:rowOff>
    </xdr:from>
    <xdr:ext cx="5619750" cy="3038475"/>
    <xdr:pic>
      <xdr:nvPicPr>
        <xdr:cNvPr id="178791014" name="Chart2" title="Gráfico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2.63" defaultRowHeight="15.75"/>
  <cols>
    <col customWidth="1" min="1" max="1" width="9.63"/>
    <col customWidth="1" min="2" max="2" width="15.75"/>
    <col customWidth="1" min="3" max="9" width="15.13"/>
    <col customWidth="1" min="10" max="10" width="21.63"/>
    <col customWidth="1" min="11" max="16" width="15.13"/>
    <col customWidth="1" min="17" max="17" width="16.88"/>
    <col customWidth="1" min="18" max="18" width="19.38"/>
    <col customWidth="1" min="19" max="19" width="15.13"/>
    <col customWidth="1" min="20" max="20" width="18.88"/>
    <col customWidth="1" min="21" max="26" width="15.13"/>
    <col customWidth="1" min="27" max="27" width="17.38"/>
    <col customWidth="1" min="28" max="28" width="16.88"/>
    <col customWidth="1" min="29" max="29" width="16.75"/>
    <col customWidth="1" min="30" max="30" width="16.88"/>
    <col customWidth="1" min="31" max="31" width="18.38"/>
    <col customWidth="1" min="32" max="32" width="18.63"/>
    <col customWidth="1" min="33" max="34" width="15.13"/>
    <col customWidth="1" min="35" max="35" width="18.75"/>
    <col customWidth="1" min="36" max="36" width="18.38"/>
    <col customWidth="1" min="37" max="37" width="15.13"/>
    <col customWidth="1" min="38" max="38" width="15.75"/>
    <col customWidth="1" min="39" max="39" width="15.13"/>
    <col customWidth="1" min="40" max="40" width="21.25"/>
    <col customWidth="1" min="41" max="41" width="18.13"/>
    <col customWidth="1" min="42" max="42" width="18.5"/>
    <col customWidth="1" min="43" max="43" width="16.75"/>
    <col customWidth="1" min="44" max="44" width="15.13"/>
    <col customWidth="1" min="45" max="45" width="17.75"/>
    <col customWidth="1" min="46" max="46" width="19.75"/>
    <col customWidth="1" min="47" max="47" width="15.13"/>
    <col customWidth="1" min="48" max="48" width="22.25"/>
    <col customWidth="1" min="49" max="49" width="18.88"/>
    <col customWidth="1" min="50" max="50" width="18.63"/>
    <col customWidth="1" min="51" max="51" width="15.13"/>
    <col customWidth="1" min="52" max="52" width="19.13"/>
    <col customWidth="1" min="53" max="53" width="18.25"/>
    <col customWidth="1" min="54" max="54" width="18.63"/>
    <col customWidth="1" min="55" max="55" width="19.13"/>
    <col customWidth="1" min="56" max="56" width="18.63"/>
    <col customWidth="1" min="57" max="59" width="15.13"/>
    <col customWidth="1" min="60" max="60" width="23.5"/>
    <col customWidth="1" min="61" max="61" width="20.5"/>
    <col customWidth="1" min="62" max="62" width="15.5"/>
    <col customWidth="1" min="63" max="63" width="19.25"/>
    <col customWidth="1" min="64" max="66" width="15.13"/>
    <col customWidth="1" min="67" max="67" width="22.38"/>
    <col customWidth="1" min="68" max="68" width="17.88"/>
    <col customWidth="1" min="69" max="69" width="20.25"/>
    <col customWidth="1" min="70" max="70" width="26.38"/>
    <col customWidth="1" min="71" max="71" width="24.63"/>
    <col customWidth="1" min="72" max="72" width="22.63"/>
    <col customWidth="1" min="73" max="73" width="19.63"/>
    <col customWidth="1" min="74" max="74" width="22.13"/>
    <col customWidth="1" min="75" max="75" width="22.0"/>
    <col customWidth="1" min="76" max="76" width="20.5"/>
    <col customWidth="1" min="77" max="77" width="20.88"/>
    <col customWidth="1" min="78" max="78" width="15.13"/>
    <col customWidth="1" min="79" max="79" width="18.13"/>
    <col customWidth="1" min="80" max="80" width="18.63"/>
    <col customWidth="1" min="81" max="81" width="17.75"/>
    <col customWidth="1" min="82" max="82" width="18.63"/>
    <col customWidth="1" min="83" max="83" width="17.38"/>
    <col customWidth="1" min="84" max="84" width="20.13"/>
    <col customWidth="1" min="85" max="85" width="17.63"/>
    <col customWidth="1" min="86" max="86" width="17.25"/>
    <col customWidth="1" min="87" max="87" width="15.75"/>
    <col customWidth="1" min="88" max="88" width="17.75"/>
    <col customWidth="1" min="89" max="89" width="18.38"/>
    <col customWidth="1" min="90" max="90" width="15.13"/>
    <col customWidth="1" min="91" max="91" width="17.38"/>
    <col customWidth="1" min="92" max="96" width="15.13"/>
    <col customWidth="1" min="97" max="97" width="18.13"/>
    <col customWidth="1" min="98" max="98" width="17.63"/>
    <col customWidth="1" min="99" max="99" width="18.63"/>
    <col customWidth="1" min="100" max="100" width="17.88"/>
    <col customWidth="1" min="101" max="101" width="17.13"/>
    <col customWidth="1" min="102" max="102" width="17.38"/>
    <col customWidth="1" min="103" max="103" width="15.13"/>
    <col customWidth="1" min="104" max="104" width="22.63"/>
    <col customWidth="1" min="105" max="105" width="22.88"/>
    <col customWidth="1" min="106" max="106" width="15.13"/>
    <col customWidth="1" min="107" max="107" width="17.88"/>
    <col customWidth="1" min="108" max="108" width="16.88"/>
    <col customWidth="1" min="109" max="109" width="15.13"/>
    <col customWidth="1" min="110" max="110" width="20.88"/>
    <col customWidth="1" min="111" max="111" width="18.38"/>
    <col customWidth="1" min="112" max="112" width="17.75"/>
    <col customWidth="1" min="113" max="113" width="19.0"/>
    <col customWidth="1" min="114" max="115" width="15.13"/>
    <col customWidth="1" min="116" max="116" width="23.0"/>
    <col customWidth="1" min="117" max="118" width="15.13"/>
    <col customWidth="1" min="119" max="119" width="19.38"/>
    <col customWidth="1" min="120" max="120" width="18.63"/>
    <col customWidth="1" min="121" max="125" width="15.13"/>
    <col customWidth="1" min="126" max="126" width="19.0"/>
    <col customWidth="1" min="127" max="127" width="15.13"/>
    <col customWidth="1" min="128" max="128" width="16.88"/>
    <col customWidth="1" min="129" max="129" width="18.75"/>
    <col customWidth="1" min="130" max="131" width="15.13"/>
    <col customWidth="1" min="132" max="132" width="20.88"/>
    <col customWidth="1" min="133" max="133" width="19.5"/>
    <col customWidth="1" min="134" max="134" width="21.38"/>
    <col customWidth="1" min="135" max="135" width="19.63"/>
    <col customWidth="1" min="136" max="136" width="21.5"/>
    <col customWidth="1" min="137" max="137" width="20.25"/>
    <col customWidth="1" min="138" max="138" width="19.25"/>
    <col customWidth="1" min="139" max="139" width="18.63"/>
    <col customWidth="1" min="140" max="140" width="18.38"/>
    <col customWidth="1" min="141" max="141" width="15.13"/>
    <col customWidth="1" min="142" max="142" width="17.63"/>
    <col customWidth="1" min="143" max="143" width="18.25"/>
    <col customWidth="1" min="144" max="144" width="21.38"/>
    <col customWidth="1" min="145" max="145" width="22.13"/>
    <col customWidth="1" min="146" max="146" width="20.13"/>
    <col customWidth="1" min="147" max="148" width="17.13"/>
    <col customWidth="1" min="149" max="149" width="17.63"/>
    <col customWidth="1" min="150" max="150" width="17.88"/>
    <col customWidth="1" min="151" max="151" width="19.63"/>
    <col customWidth="1" min="152" max="158" width="15.13"/>
    <col customWidth="1" min="159" max="159" width="16.13"/>
    <col customWidth="1" min="160" max="160" width="15.88"/>
    <col customWidth="1" min="161" max="161" width="18.25"/>
    <col customWidth="1" min="162" max="166" width="15.13"/>
    <col customWidth="1" min="167" max="167" width="18.63"/>
    <col customWidth="1" min="168" max="168" width="19.13"/>
    <col customWidth="1" min="169" max="170" width="15.13"/>
    <col customWidth="1" min="171" max="171" width="17.63"/>
    <col customWidth="1" min="172" max="172" width="20.25"/>
    <col customWidth="1" min="173" max="173" width="19.88"/>
    <col customWidth="1" min="174" max="174" width="17.63"/>
    <col customWidth="1" min="175" max="175" width="15.13"/>
    <col customWidth="1" min="176" max="176" width="15.88"/>
    <col customWidth="1" min="177" max="177" width="16.63"/>
    <col customWidth="1" min="178" max="178" width="17.25"/>
    <col customWidth="1" min="179" max="179" width="16.75"/>
    <col customWidth="1" min="180" max="180" width="16.38"/>
    <col customWidth="1" min="181" max="181" width="16.75"/>
    <col customWidth="1" min="182" max="182" width="16.13"/>
    <col customWidth="1" min="183" max="183" width="17.25"/>
    <col customWidth="1" min="184" max="184" width="16.13"/>
    <col customWidth="1" min="185" max="185" width="17.13"/>
    <col customWidth="1" min="186" max="186" width="16.5"/>
    <col customWidth="1" min="187" max="187" width="17.63"/>
    <col customWidth="1" min="188" max="188" width="16.38"/>
    <col customWidth="1" min="189" max="189" width="16.63"/>
    <col customWidth="1" min="190" max="190" width="18.0"/>
    <col customWidth="1" min="191" max="191" width="16.63"/>
    <col customWidth="1" min="192" max="192" width="17.75"/>
    <col customWidth="1" min="193" max="193" width="18.0"/>
    <col customWidth="1" min="194" max="194" width="18.88"/>
    <col customWidth="1" min="195" max="195" width="18.38"/>
    <col customWidth="1" min="196" max="196" width="15.13"/>
    <col customWidth="1" min="197" max="197" width="15.88"/>
    <col customWidth="1" min="198" max="198" width="22.75"/>
    <col customWidth="1" min="199" max="199" width="17.63"/>
    <col customWidth="1" min="200" max="200" width="17.25"/>
    <col customWidth="1" min="201" max="202" width="19.88"/>
    <col customWidth="1" min="203" max="203" width="18.38"/>
    <col customWidth="1" min="204" max="204" width="17.75"/>
    <col customWidth="1" min="205" max="205" width="19.25"/>
    <col customWidth="1" min="206" max="206" width="16.63"/>
    <col customWidth="1" min="207" max="207" width="16.13"/>
    <col customWidth="1" min="208" max="208" width="16.63"/>
    <col customWidth="1" min="209" max="209" width="19.25"/>
    <col customWidth="1" min="210" max="211" width="15.13"/>
    <col customWidth="1" min="212" max="213" width="17.63"/>
    <col customWidth="1" min="214" max="215" width="19.88"/>
    <col customWidth="1" min="216" max="216" width="19.38"/>
    <col customWidth="1" min="217" max="220" width="15.13"/>
    <col customWidth="1" min="221" max="221" width="14.38"/>
    <col customWidth="1" min="222" max="223" width="15.13"/>
    <col customWidth="1" min="224" max="224" width="18.63"/>
    <col customWidth="1" min="225" max="225" width="17.63"/>
    <col customWidth="1" min="226" max="226" width="17.88"/>
    <col customWidth="1" min="227" max="227" width="16.88"/>
    <col customWidth="1" min="228" max="228" width="17.38"/>
    <col customWidth="1" min="229" max="229" width="18.38"/>
    <col customWidth="1" min="230" max="230" width="16.88"/>
    <col customWidth="1" min="231" max="231" width="19.13"/>
    <col customWidth="1" min="232" max="232" width="18.38"/>
    <col customWidth="1" min="233" max="233" width="18.13"/>
    <col customWidth="1" min="234" max="234" width="15.13"/>
    <col customWidth="1" min="235" max="235" width="17.63"/>
    <col customWidth="1" min="236" max="236" width="16.75"/>
    <col customWidth="1" min="237" max="237" width="19.25"/>
    <col customWidth="1" min="238" max="240" width="15.13"/>
    <col customWidth="1" min="241" max="241" width="17.13"/>
    <col customWidth="1" min="242" max="249" width="15.13"/>
    <col customWidth="1" min="250" max="251" width="16.75"/>
    <col customWidth="1" min="252" max="253" width="15.13"/>
    <col customWidth="1" min="254" max="254" width="14.5"/>
    <col customWidth="1" min="255" max="260" width="15.13"/>
    <col customWidth="1" min="261" max="261" width="16.75"/>
    <col customWidth="1" min="262" max="262" width="16.5"/>
    <col customWidth="1" min="263" max="264" width="15.13"/>
    <col customWidth="1" min="265" max="265" width="19.0"/>
    <col customWidth="1" min="266" max="266" width="15.13"/>
    <col customWidth="1" min="267" max="267" width="16.63"/>
    <col customWidth="1" min="268" max="269" width="15.13"/>
    <col customWidth="1" min="270" max="270" width="18.88"/>
    <col customWidth="1" min="271" max="271" width="17.0"/>
    <col customWidth="1" min="272" max="272" width="17.13"/>
    <col customWidth="1" min="273" max="273" width="16.5"/>
    <col customWidth="1" min="274" max="274" width="17.0"/>
    <col customWidth="1" min="275" max="275" width="17.13"/>
    <col customWidth="1" min="276" max="277" width="15.13"/>
    <col customWidth="1" min="278" max="278" width="17.13"/>
    <col customWidth="1" min="279" max="290" width="15.13"/>
    <col customWidth="1" min="291" max="291" width="16.25"/>
    <col customWidth="1" min="292" max="292" width="15.13"/>
    <col customWidth="1" min="293" max="293" width="19.88"/>
    <col customWidth="1" min="294" max="296" width="15.13"/>
    <col customWidth="1" min="297" max="297" width="21.25"/>
    <col customWidth="1" min="298" max="298" width="18.38"/>
    <col customWidth="1" min="299" max="304" width="15.13"/>
    <col customWidth="1" min="305" max="305" width="18.38"/>
    <col customWidth="1" min="306" max="306" width="17.38"/>
    <col customWidth="1" min="307" max="308" width="15.13"/>
    <col customWidth="1" min="309" max="309" width="18.75"/>
    <col customWidth="1" min="310" max="322" width="15.13"/>
    <col customWidth="1" min="323" max="323" width="20.63"/>
    <col customWidth="1" min="324" max="326" width="15.13"/>
    <col customWidth="1" min="327" max="327" width="21.88"/>
    <col customWidth="1" min="328" max="331" width="15.13"/>
    <col customWidth="1" min="332" max="332" width="17.75"/>
    <col customWidth="1" min="333" max="334" width="15.13"/>
    <col customWidth="1" min="335" max="335" width="17.13"/>
    <col customWidth="1" min="336" max="346" width="15.13"/>
    <col customWidth="1" min="347" max="347" width="18.25"/>
    <col customWidth="1" min="348" max="348" width="15.13"/>
    <col customWidth="1" min="349" max="349" width="17.38"/>
    <col customWidth="1" min="350" max="352" width="15.13"/>
    <col customWidth="1" min="353" max="353" width="21.13"/>
    <col customWidth="1" min="354" max="354" width="17.88"/>
    <col customWidth="1" min="355" max="355" width="15.13"/>
    <col customWidth="1" min="356" max="356" width="16.38"/>
    <col customWidth="1" min="357" max="357" width="16.5"/>
    <col customWidth="1" min="358" max="359" width="15.13"/>
    <col customWidth="1" min="360" max="360" width="17.63"/>
    <col customWidth="1" min="361" max="361" width="16.38"/>
    <col customWidth="1" min="362" max="362" width="17.75"/>
    <col customWidth="1" min="363" max="363" width="18.75"/>
    <col customWidth="1" min="364" max="364" width="21.13"/>
    <col customWidth="1" min="365" max="432" width="15.13"/>
  </cols>
  <sheetData>
    <row r="1">
      <c r="A1" s="1">
        <v>50.0</v>
      </c>
      <c r="B1" s="2"/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0</v>
      </c>
      <c r="K1" s="3" t="s">
        <v>1</v>
      </c>
      <c r="L1" s="3" t="s">
        <v>2</v>
      </c>
      <c r="M1" s="3" t="s">
        <v>3</v>
      </c>
      <c r="N1" s="3" t="s">
        <v>4</v>
      </c>
      <c r="O1" s="3" t="s">
        <v>5</v>
      </c>
      <c r="P1" s="3" t="s">
        <v>6</v>
      </c>
      <c r="Q1" s="3" t="s">
        <v>0</v>
      </c>
      <c r="R1" s="3" t="s">
        <v>1</v>
      </c>
      <c r="S1" s="3" t="s">
        <v>2</v>
      </c>
      <c r="T1" s="3" t="s">
        <v>3</v>
      </c>
      <c r="U1" s="3" t="s">
        <v>4</v>
      </c>
      <c r="V1" s="3" t="s">
        <v>5</v>
      </c>
      <c r="W1" s="3" t="s">
        <v>6</v>
      </c>
      <c r="X1" s="3" t="s">
        <v>0</v>
      </c>
      <c r="Y1" s="3" t="s">
        <v>1</v>
      </c>
      <c r="Z1" s="3" t="s">
        <v>2</v>
      </c>
      <c r="AA1" s="3" t="s">
        <v>3</v>
      </c>
      <c r="AB1" s="3" t="s">
        <v>4</v>
      </c>
      <c r="AC1" s="3" t="s">
        <v>5</v>
      </c>
      <c r="AD1" s="3" t="s">
        <v>6</v>
      </c>
      <c r="AE1" s="3" t="s">
        <v>0</v>
      </c>
      <c r="AF1" s="3" t="s">
        <v>1</v>
      </c>
      <c r="AG1" s="3" t="s">
        <v>2</v>
      </c>
      <c r="AH1" s="3" t="s">
        <v>3</v>
      </c>
      <c r="AI1" s="3" t="s">
        <v>4</v>
      </c>
      <c r="AJ1" s="3" t="s">
        <v>5</v>
      </c>
      <c r="AK1" s="3" t="s">
        <v>6</v>
      </c>
      <c r="AL1" s="3" t="s">
        <v>0</v>
      </c>
      <c r="AM1" s="3" t="s">
        <v>1</v>
      </c>
      <c r="AN1" s="3" t="s">
        <v>2</v>
      </c>
      <c r="AO1" s="3" t="s">
        <v>3</v>
      </c>
      <c r="AP1" s="3" t="s">
        <v>4</v>
      </c>
      <c r="AQ1" s="3" t="s">
        <v>5</v>
      </c>
      <c r="AR1" s="3" t="s">
        <v>6</v>
      </c>
      <c r="AS1" s="3" t="s">
        <v>0</v>
      </c>
      <c r="AT1" s="3" t="s">
        <v>1</v>
      </c>
      <c r="AU1" s="3" t="s">
        <v>2</v>
      </c>
      <c r="AV1" s="3" t="s">
        <v>3</v>
      </c>
      <c r="AW1" s="3" t="s">
        <v>4</v>
      </c>
      <c r="AX1" s="3" t="s">
        <v>5</v>
      </c>
      <c r="AY1" s="3" t="s">
        <v>6</v>
      </c>
      <c r="AZ1" s="3" t="s">
        <v>0</v>
      </c>
      <c r="BA1" s="3" t="s">
        <v>1</v>
      </c>
      <c r="BB1" s="3" t="s">
        <v>2</v>
      </c>
      <c r="BC1" s="3" t="s">
        <v>3</v>
      </c>
      <c r="BD1" s="3" t="s">
        <v>4</v>
      </c>
      <c r="BE1" s="3" t="s">
        <v>5</v>
      </c>
      <c r="BF1" s="3" t="s">
        <v>6</v>
      </c>
      <c r="BG1" s="3" t="s">
        <v>0</v>
      </c>
      <c r="BH1" s="3" t="s">
        <v>1</v>
      </c>
      <c r="BI1" s="3" t="s">
        <v>2</v>
      </c>
      <c r="BJ1" s="3" t="s">
        <v>3</v>
      </c>
      <c r="BK1" s="3" t="s">
        <v>4</v>
      </c>
      <c r="BL1" s="3" t="s">
        <v>5</v>
      </c>
      <c r="BM1" s="3" t="s">
        <v>6</v>
      </c>
      <c r="BN1" s="3" t="s">
        <v>0</v>
      </c>
      <c r="BO1" s="3" t="s">
        <v>1</v>
      </c>
      <c r="BP1" s="3" t="s">
        <v>2</v>
      </c>
      <c r="BQ1" s="3" t="s">
        <v>3</v>
      </c>
      <c r="BR1" s="3" t="s">
        <v>4</v>
      </c>
      <c r="BS1" s="3" t="s">
        <v>5</v>
      </c>
      <c r="BT1" s="3" t="s">
        <v>6</v>
      </c>
      <c r="BU1" s="3" t="s">
        <v>0</v>
      </c>
      <c r="BV1" s="3" t="s">
        <v>1</v>
      </c>
      <c r="BW1" s="3" t="s">
        <v>2</v>
      </c>
      <c r="BX1" s="3" t="s">
        <v>3</v>
      </c>
      <c r="BY1" s="3" t="s">
        <v>4</v>
      </c>
      <c r="BZ1" s="3" t="s">
        <v>5</v>
      </c>
      <c r="CA1" s="3" t="s">
        <v>6</v>
      </c>
      <c r="CB1" s="3" t="s">
        <v>0</v>
      </c>
      <c r="CC1" s="3" t="s">
        <v>1</v>
      </c>
      <c r="CD1" s="3" t="s">
        <v>2</v>
      </c>
      <c r="CE1" s="3" t="s">
        <v>3</v>
      </c>
      <c r="CF1" s="3" t="s">
        <v>4</v>
      </c>
      <c r="CG1" s="3" t="s">
        <v>5</v>
      </c>
      <c r="CH1" s="3" t="s">
        <v>6</v>
      </c>
      <c r="CI1" s="3" t="s">
        <v>0</v>
      </c>
      <c r="CJ1" s="3" t="s">
        <v>1</v>
      </c>
      <c r="CK1" s="3" t="s">
        <v>2</v>
      </c>
      <c r="CL1" s="3" t="s">
        <v>3</v>
      </c>
      <c r="CM1" s="3" t="s">
        <v>4</v>
      </c>
      <c r="CN1" s="3" t="s">
        <v>5</v>
      </c>
      <c r="CO1" s="3" t="s">
        <v>6</v>
      </c>
      <c r="CP1" s="3" t="s">
        <v>0</v>
      </c>
      <c r="CQ1" s="3" t="s">
        <v>1</v>
      </c>
      <c r="CR1" s="3" t="s">
        <v>2</v>
      </c>
      <c r="CS1" s="3" t="s">
        <v>3</v>
      </c>
      <c r="CT1" s="3" t="s">
        <v>4</v>
      </c>
      <c r="CU1" s="3" t="s">
        <v>5</v>
      </c>
      <c r="CV1" s="3" t="s">
        <v>6</v>
      </c>
      <c r="CW1" s="3" t="s">
        <v>0</v>
      </c>
      <c r="CX1" s="3" t="s">
        <v>1</v>
      </c>
      <c r="CY1" s="3" t="s">
        <v>2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0</v>
      </c>
      <c r="DE1" s="3" t="s">
        <v>1</v>
      </c>
      <c r="DF1" s="3" t="s">
        <v>2</v>
      </c>
      <c r="DG1" s="3" t="s">
        <v>3</v>
      </c>
      <c r="DH1" s="3" t="s">
        <v>4</v>
      </c>
      <c r="DI1" s="3" t="s">
        <v>5</v>
      </c>
      <c r="DJ1" s="3" t="s">
        <v>6</v>
      </c>
      <c r="DK1" s="3" t="s">
        <v>0</v>
      </c>
      <c r="DL1" s="3" t="s">
        <v>1</v>
      </c>
      <c r="DM1" s="3" t="s">
        <v>2</v>
      </c>
      <c r="DN1" s="3" t="s">
        <v>3</v>
      </c>
      <c r="DO1" s="3" t="s">
        <v>4</v>
      </c>
      <c r="DP1" s="3" t="s">
        <v>5</v>
      </c>
      <c r="DQ1" s="3" t="s">
        <v>6</v>
      </c>
      <c r="DR1" s="3" t="s">
        <v>0</v>
      </c>
      <c r="DS1" s="3" t="s">
        <v>1</v>
      </c>
      <c r="DT1" s="3" t="s">
        <v>2</v>
      </c>
      <c r="DU1" s="3" t="s">
        <v>3</v>
      </c>
      <c r="DV1" s="3" t="s">
        <v>4</v>
      </c>
      <c r="DW1" s="3" t="s">
        <v>5</v>
      </c>
      <c r="DX1" s="3" t="s">
        <v>6</v>
      </c>
      <c r="DY1" s="3" t="s">
        <v>0</v>
      </c>
      <c r="DZ1" s="3" t="s">
        <v>1</v>
      </c>
      <c r="EA1" s="3" t="s">
        <v>2</v>
      </c>
      <c r="EB1" s="3" t="s">
        <v>3</v>
      </c>
      <c r="EC1" s="3" t="s">
        <v>4</v>
      </c>
      <c r="ED1" s="3" t="s">
        <v>5</v>
      </c>
      <c r="EE1" s="3" t="s">
        <v>6</v>
      </c>
      <c r="EF1" s="3" t="s">
        <v>0</v>
      </c>
      <c r="EG1" s="3" t="s">
        <v>1</v>
      </c>
      <c r="EH1" s="3" t="s">
        <v>2</v>
      </c>
      <c r="EI1" s="3" t="s">
        <v>3</v>
      </c>
      <c r="EJ1" s="3" t="s">
        <v>4</v>
      </c>
      <c r="EK1" s="3" t="s">
        <v>5</v>
      </c>
      <c r="EL1" s="3" t="s">
        <v>6</v>
      </c>
      <c r="EM1" s="3" t="s">
        <v>0</v>
      </c>
      <c r="EN1" s="3" t="s">
        <v>1</v>
      </c>
      <c r="EO1" s="3" t="s">
        <v>2</v>
      </c>
      <c r="EP1" s="3" t="s">
        <v>3</v>
      </c>
      <c r="EQ1" s="3" t="s">
        <v>4</v>
      </c>
      <c r="ER1" s="3" t="s">
        <v>5</v>
      </c>
      <c r="ES1" s="3" t="s">
        <v>6</v>
      </c>
      <c r="ET1" s="3" t="s">
        <v>0</v>
      </c>
      <c r="EU1" s="3" t="s">
        <v>1</v>
      </c>
      <c r="EV1" s="3" t="s">
        <v>2</v>
      </c>
      <c r="EW1" s="3" t="s">
        <v>3</v>
      </c>
      <c r="EX1" s="3" t="s">
        <v>4</v>
      </c>
      <c r="EY1" s="3" t="s">
        <v>5</v>
      </c>
      <c r="EZ1" s="3" t="s">
        <v>6</v>
      </c>
      <c r="FA1" s="3" t="s">
        <v>0</v>
      </c>
      <c r="FB1" s="3" t="s">
        <v>1</v>
      </c>
      <c r="FC1" s="3" t="s">
        <v>2</v>
      </c>
      <c r="FD1" s="3" t="s">
        <v>3</v>
      </c>
      <c r="FE1" s="3" t="s">
        <v>4</v>
      </c>
      <c r="FF1" s="3" t="s">
        <v>5</v>
      </c>
      <c r="FG1" s="3" t="s">
        <v>6</v>
      </c>
      <c r="FH1" s="3" t="s">
        <v>0</v>
      </c>
      <c r="FI1" s="3" t="s">
        <v>1</v>
      </c>
      <c r="FJ1" s="3" t="s">
        <v>2</v>
      </c>
      <c r="FK1" s="3" t="s">
        <v>3</v>
      </c>
      <c r="FL1" s="3" t="s">
        <v>4</v>
      </c>
      <c r="FM1" s="3" t="s">
        <v>5</v>
      </c>
      <c r="FN1" s="3" t="s">
        <v>6</v>
      </c>
      <c r="FO1" s="3" t="s">
        <v>0</v>
      </c>
      <c r="FP1" s="3" t="s">
        <v>1</v>
      </c>
      <c r="FQ1" s="3" t="s">
        <v>2</v>
      </c>
      <c r="FR1" s="3" t="s">
        <v>3</v>
      </c>
      <c r="FS1" s="3" t="s">
        <v>4</v>
      </c>
      <c r="FT1" s="3" t="s">
        <v>5</v>
      </c>
      <c r="FU1" s="3" t="s">
        <v>6</v>
      </c>
      <c r="FV1" s="3" t="s">
        <v>0</v>
      </c>
      <c r="FW1" s="3" t="s">
        <v>1</v>
      </c>
      <c r="FX1" s="3" t="s">
        <v>2</v>
      </c>
      <c r="FY1" s="3" t="s">
        <v>3</v>
      </c>
      <c r="FZ1" s="4" t="s">
        <v>4</v>
      </c>
      <c r="GA1" s="4" t="s">
        <v>5</v>
      </c>
      <c r="GB1" s="4" t="s">
        <v>6</v>
      </c>
      <c r="GC1" s="3" t="s">
        <v>0</v>
      </c>
      <c r="GD1" s="3" t="s">
        <v>1</v>
      </c>
      <c r="GE1" s="3" t="s">
        <v>2</v>
      </c>
      <c r="GF1" s="3" t="s">
        <v>3</v>
      </c>
      <c r="GG1" s="3" t="s">
        <v>4</v>
      </c>
      <c r="GH1" s="3" t="s">
        <v>5</v>
      </c>
      <c r="GI1" s="3" t="s">
        <v>6</v>
      </c>
      <c r="GJ1" s="3" t="s">
        <v>0</v>
      </c>
      <c r="GK1" s="3" t="s">
        <v>1</v>
      </c>
      <c r="GL1" s="3" t="s">
        <v>2</v>
      </c>
      <c r="GM1" s="3" t="s">
        <v>3</v>
      </c>
      <c r="GN1" s="3" t="s">
        <v>4</v>
      </c>
      <c r="GO1" s="3" t="s">
        <v>5</v>
      </c>
      <c r="GP1" s="3" t="s">
        <v>6</v>
      </c>
      <c r="GQ1" s="3" t="s">
        <v>0</v>
      </c>
      <c r="GR1" s="3" t="s">
        <v>1</v>
      </c>
      <c r="GS1" s="3" t="s">
        <v>2</v>
      </c>
      <c r="GT1" s="3" t="s">
        <v>3</v>
      </c>
      <c r="GU1" s="3" t="s">
        <v>4</v>
      </c>
      <c r="GV1" s="3" t="s">
        <v>5</v>
      </c>
      <c r="GW1" s="3" t="s">
        <v>6</v>
      </c>
      <c r="GX1" s="3" t="s">
        <v>0</v>
      </c>
      <c r="GY1" s="3" t="s">
        <v>1</v>
      </c>
      <c r="GZ1" s="3" t="s">
        <v>2</v>
      </c>
      <c r="HA1" s="3" t="s">
        <v>3</v>
      </c>
      <c r="HB1" s="3" t="s">
        <v>4</v>
      </c>
      <c r="HC1" s="3" t="s">
        <v>5</v>
      </c>
      <c r="HD1" s="3" t="s">
        <v>6</v>
      </c>
      <c r="HE1" s="3" t="s">
        <v>0</v>
      </c>
      <c r="HF1" s="3" t="s">
        <v>1</v>
      </c>
      <c r="HG1" s="3" t="s">
        <v>2</v>
      </c>
      <c r="HH1" s="3" t="s">
        <v>3</v>
      </c>
      <c r="HI1" s="3" t="s">
        <v>4</v>
      </c>
      <c r="HJ1" s="3" t="s">
        <v>5</v>
      </c>
      <c r="HK1" s="3" t="s">
        <v>6</v>
      </c>
      <c r="HL1" s="3" t="s">
        <v>0</v>
      </c>
      <c r="HM1" s="3" t="s">
        <v>1</v>
      </c>
      <c r="HN1" s="3" t="s">
        <v>2</v>
      </c>
      <c r="HO1" s="3" t="s">
        <v>3</v>
      </c>
      <c r="HP1" s="3" t="s">
        <v>4</v>
      </c>
      <c r="HQ1" s="3" t="s">
        <v>5</v>
      </c>
      <c r="HR1" s="3" t="s">
        <v>6</v>
      </c>
      <c r="HS1" s="3" t="s">
        <v>0</v>
      </c>
      <c r="HT1" s="3" t="s">
        <v>1</v>
      </c>
      <c r="HU1" s="3" t="s">
        <v>2</v>
      </c>
      <c r="HV1" s="3" t="s">
        <v>3</v>
      </c>
      <c r="HW1" s="3" t="s">
        <v>4</v>
      </c>
      <c r="HX1" s="3" t="s">
        <v>5</v>
      </c>
      <c r="HY1" s="3" t="s">
        <v>6</v>
      </c>
      <c r="HZ1" s="3" t="s">
        <v>0</v>
      </c>
      <c r="IA1" s="3" t="s">
        <v>1</v>
      </c>
      <c r="IB1" s="3" t="s">
        <v>2</v>
      </c>
      <c r="IC1" s="3" t="s">
        <v>3</v>
      </c>
      <c r="ID1" s="3" t="s">
        <v>4</v>
      </c>
      <c r="IE1" s="3" t="s">
        <v>5</v>
      </c>
      <c r="IF1" s="3" t="s">
        <v>6</v>
      </c>
      <c r="IG1" s="3" t="s">
        <v>0</v>
      </c>
      <c r="IH1" s="3" t="s">
        <v>1</v>
      </c>
      <c r="II1" s="3" t="s">
        <v>2</v>
      </c>
      <c r="IJ1" s="3" t="s">
        <v>3</v>
      </c>
      <c r="IK1" s="3" t="s">
        <v>4</v>
      </c>
      <c r="IL1" s="3" t="s">
        <v>5</v>
      </c>
      <c r="IM1" s="3" t="s">
        <v>6</v>
      </c>
      <c r="IN1" s="3" t="s">
        <v>0</v>
      </c>
      <c r="IO1" s="3" t="s">
        <v>1</v>
      </c>
      <c r="IP1" s="3" t="s">
        <v>2</v>
      </c>
      <c r="IQ1" s="3" t="s">
        <v>3</v>
      </c>
      <c r="IR1" s="3" t="s">
        <v>4</v>
      </c>
      <c r="IS1" s="3" t="s">
        <v>5</v>
      </c>
      <c r="IT1" s="3" t="s">
        <v>6</v>
      </c>
      <c r="IU1" s="3" t="s">
        <v>0</v>
      </c>
      <c r="IV1" s="3" t="s">
        <v>1</v>
      </c>
      <c r="IW1" s="3" t="s">
        <v>2</v>
      </c>
      <c r="IX1" s="3" t="s">
        <v>3</v>
      </c>
      <c r="IY1" s="3" t="s">
        <v>4</v>
      </c>
      <c r="IZ1" s="3" t="s">
        <v>5</v>
      </c>
      <c r="JA1" s="3" t="s">
        <v>6</v>
      </c>
      <c r="JB1" s="3" t="s">
        <v>0</v>
      </c>
      <c r="JC1" s="3" t="s">
        <v>1</v>
      </c>
      <c r="JD1" s="3" t="s">
        <v>2</v>
      </c>
      <c r="JE1" s="3" t="s">
        <v>3</v>
      </c>
      <c r="JF1" s="3" t="s">
        <v>4</v>
      </c>
      <c r="JG1" s="3" t="s">
        <v>5</v>
      </c>
      <c r="JH1" s="3" t="s">
        <v>6</v>
      </c>
      <c r="JI1" s="3" t="s">
        <v>0</v>
      </c>
      <c r="JJ1" s="3" t="s">
        <v>1</v>
      </c>
      <c r="JK1" s="3" t="s">
        <v>2</v>
      </c>
      <c r="JL1" s="3" t="s">
        <v>3</v>
      </c>
      <c r="JM1" s="3" t="s">
        <v>4</v>
      </c>
      <c r="JN1" s="3" t="s">
        <v>5</v>
      </c>
      <c r="JO1" s="3" t="s">
        <v>6</v>
      </c>
      <c r="JP1" s="3" t="s">
        <v>0</v>
      </c>
      <c r="JQ1" s="3" t="s">
        <v>1</v>
      </c>
      <c r="JR1" s="3" t="s">
        <v>2</v>
      </c>
      <c r="JS1" s="3" t="s">
        <v>3</v>
      </c>
      <c r="JT1" s="3" t="s">
        <v>4</v>
      </c>
      <c r="JU1" s="3" t="s">
        <v>5</v>
      </c>
      <c r="JV1" s="3" t="s">
        <v>6</v>
      </c>
      <c r="JW1" s="3" t="s">
        <v>0</v>
      </c>
      <c r="JX1" s="3" t="s">
        <v>1</v>
      </c>
      <c r="JY1" s="3" t="s">
        <v>2</v>
      </c>
      <c r="JZ1" s="3" t="s">
        <v>3</v>
      </c>
      <c r="KA1" s="3" t="s">
        <v>4</v>
      </c>
      <c r="KB1" s="3" t="s">
        <v>5</v>
      </c>
      <c r="KC1" s="3" t="s">
        <v>6</v>
      </c>
      <c r="KD1" s="3" t="s">
        <v>0</v>
      </c>
      <c r="KE1" s="3" t="s">
        <v>1</v>
      </c>
      <c r="KF1" s="3" t="s">
        <v>2</v>
      </c>
      <c r="KG1" s="3" t="s">
        <v>3</v>
      </c>
      <c r="KH1" s="3" t="s">
        <v>4</v>
      </c>
      <c r="KI1" s="5" t="s">
        <v>5</v>
      </c>
      <c r="KJ1" s="5" t="s">
        <v>6</v>
      </c>
      <c r="KK1" s="3" t="s">
        <v>0</v>
      </c>
      <c r="KL1" s="3" t="s">
        <v>1</v>
      </c>
      <c r="KM1" s="3" t="s">
        <v>2</v>
      </c>
      <c r="KN1" s="3" t="s">
        <v>3</v>
      </c>
      <c r="KO1" s="3" t="s">
        <v>4</v>
      </c>
      <c r="KP1" s="5" t="s">
        <v>5</v>
      </c>
      <c r="KQ1" s="5" t="s">
        <v>6</v>
      </c>
      <c r="KR1" s="3" t="s">
        <v>0</v>
      </c>
      <c r="KS1" s="3" t="s">
        <v>1</v>
      </c>
      <c r="KT1" s="3" t="s">
        <v>2</v>
      </c>
      <c r="KU1" s="3" t="s">
        <v>3</v>
      </c>
      <c r="KV1" s="3" t="s">
        <v>4</v>
      </c>
      <c r="KW1" s="5" t="s">
        <v>5</v>
      </c>
      <c r="KX1" s="5" t="s">
        <v>6</v>
      </c>
      <c r="KY1" s="3" t="s">
        <v>0</v>
      </c>
      <c r="KZ1" s="3" t="s">
        <v>1</v>
      </c>
      <c r="LA1" s="3" t="s">
        <v>2</v>
      </c>
      <c r="LB1" s="3" t="s">
        <v>3</v>
      </c>
      <c r="LC1" s="3" t="s">
        <v>4</v>
      </c>
      <c r="LD1" s="5" t="s">
        <v>5</v>
      </c>
      <c r="LE1" s="5" t="s">
        <v>6</v>
      </c>
      <c r="LF1" s="3" t="s">
        <v>0</v>
      </c>
      <c r="LG1" s="3" t="s">
        <v>1</v>
      </c>
      <c r="LH1" s="3" t="s">
        <v>2</v>
      </c>
      <c r="LI1" s="3" t="s">
        <v>3</v>
      </c>
      <c r="LJ1" s="3" t="s">
        <v>4</v>
      </c>
      <c r="LK1" s="5" t="s">
        <v>5</v>
      </c>
      <c r="LL1" s="5" t="s">
        <v>6</v>
      </c>
      <c r="LM1" s="3" t="s">
        <v>0</v>
      </c>
      <c r="LN1" s="3" t="s">
        <v>1</v>
      </c>
      <c r="LO1" s="3" t="s">
        <v>2</v>
      </c>
      <c r="LP1" s="3" t="s">
        <v>3</v>
      </c>
      <c r="LQ1" s="3" t="s">
        <v>4</v>
      </c>
      <c r="LR1" s="3" t="s">
        <v>5</v>
      </c>
      <c r="LS1" s="3" t="s">
        <v>6</v>
      </c>
      <c r="LT1" s="3" t="s">
        <v>0</v>
      </c>
      <c r="LU1" s="3" t="s">
        <v>1</v>
      </c>
      <c r="LV1" s="3" t="s">
        <v>2</v>
      </c>
      <c r="LW1" s="3" t="s">
        <v>3</v>
      </c>
      <c r="LX1" s="3" t="s">
        <v>4</v>
      </c>
      <c r="LY1" s="3" t="s">
        <v>5</v>
      </c>
      <c r="LZ1" s="3" t="s">
        <v>6</v>
      </c>
      <c r="MA1" s="3" t="s">
        <v>0</v>
      </c>
      <c r="MB1" s="3" t="s">
        <v>1</v>
      </c>
      <c r="MC1" s="3" t="s">
        <v>2</v>
      </c>
      <c r="MD1" s="3" t="s">
        <v>3</v>
      </c>
      <c r="ME1" s="3" t="s">
        <v>4</v>
      </c>
      <c r="MF1" s="5" t="s">
        <v>5</v>
      </c>
      <c r="MG1" s="5" t="s">
        <v>6</v>
      </c>
      <c r="MH1" s="3" t="s">
        <v>0</v>
      </c>
      <c r="MI1" s="3" t="s">
        <v>1</v>
      </c>
      <c r="MJ1" s="3" t="s">
        <v>2</v>
      </c>
      <c r="MK1" s="3" t="s">
        <v>3</v>
      </c>
      <c r="ML1" s="3" t="s">
        <v>4</v>
      </c>
      <c r="MM1" s="5" t="s">
        <v>5</v>
      </c>
      <c r="MN1" s="5" t="s">
        <v>6</v>
      </c>
      <c r="MO1" s="3" t="s">
        <v>0</v>
      </c>
      <c r="MP1" s="3" t="s">
        <v>1</v>
      </c>
      <c r="MQ1" s="3" t="s">
        <v>2</v>
      </c>
      <c r="MR1" s="3" t="s">
        <v>3</v>
      </c>
      <c r="MS1" s="3" t="s">
        <v>4</v>
      </c>
      <c r="MT1" s="5" t="s">
        <v>5</v>
      </c>
      <c r="MU1" s="5" t="s">
        <v>6</v>
      </c>
      <c r="MV1" s="3" t="s">
        <v>0</v>
      </c>
      <c r="MW1" s="3" t="s">
        <v>1</v>
      </c>
      <c r="MX1" s="3" t="s">
        <v>2</v>
      </c>
      <c r="MY1" s="3" t="s">
        <v>3</v>
      </c>
      <c r="MZ1" s="3" t="s">
        <v>4</v>
      </c>
      <c r="NA1" s="5" t="s">
        <v>5</v>
      </c>
      <c r="NB1" s="5" t="s">
        <v>6</v>
      </c>
      <c r="NC1" s="3" t="s">
        <v>0</v>
      </c>
      <c r="ND1" s="3" t="s">
        <v>1</v>
      </c>
      <c r="NE1" s="3" t="s">
        <v>2</v>
      </c>
      <c r="NF1" s="3" t="s">
        <v>3</v>
      </c>
      <c r="NG1" s="3" t="s">
        <v>4</v>
      </c>
      <c r="NH1" s="3" t="s">
        <v>5</v>
      </c>
      <c r="NI1" s="3" t="s">
        <v>6</v>
      </c>
      <c r="NJ1" s="3" t="s">
        <v>0</v>
      </c>
      <c r="NK1" s="3" t="s">
        <v>1</v>
      </c>
      <c r="NL1" s="3" t="s">
        <v>2</v>
      </c>
      <c r="NM1" s="3" t="s">
        <v>3</v>
      </c>
      <c r="NN1" s="3" t="s">
        <v>4</v>
      </c>
      <c r="NO1" s="3" t="s">
        <v>5</v>
      </c>
      <c r="NP1" s="3" t="s">
        <v>6</v>
      </c>
      <c r="NQ1" s="3" t="s">
        <v>0</v>
      </c>
      <c r="NR1" s="3" t="s">
        <v>1</v>
      </c>
      <c r="NS1" s="3" t="s">
        <v>2</v>
      </c>
      <c r="NT1" s="3" t="s">
        <v>3</v>
      </c>
      <c r="NU1" s="3" t="s">
        <v>4</v>
      </c>
      <c r="NV1" s="3" t="s">
        <v>5</v>
      </c>
      <c r="NW1" s="3" t="s">
        <v>6</v>
      </c>
      <c r="NX1" s="3" t="s">
        <v>0</v>
      </c>
      <c r="NY1" s="3" t="s">
        <v>1</v>
      </c>
      <c r="NZ1" s="3" t="s">
        <v>2</v>
      </c>
      <c r="OA1" s="3" t="s">
        <v>3</v>
      </c>
      <c r="OB1" s="3" t="s">
        <v>4</v>
      </c>
      <c r="OC1" s="3" t="s">
        <v>5</v>
      </c>
      <c r="OD1" s="3" t="s">
        <v>6</v>
      </c>
      <c r="OE1" s="3" t="s">
        <v>0</v>
      </c>
      <c r="OF1" s="3" t="s">
        <v>1</v>
      </c>
      <c r="OG1" s="3" t="s">
        <v>2</v>
      </c>
      <c r="OH1" s="3" t="s">
        <v>3</v>
      </c>
      <c r="OI1" s="3" t="s">
        <v>4</v>
      </c>
      <c r="OJ1" s="3" t="s">
        <v>5</v>
      </c>
      <c r="OK1" s="3" t="s">
        <v>6</v>
      </c>
      <c r="OL1" s="3" t="s">
        <v>0</v>
      </c>
      <c r="OM1" s="3" t="s">
        <v>1</v>
      </c>
      <c r="ON1" s="3" t="s">
        <v>2</v>
      </c>
      <c r="OO1" s="3" t="s">
        <v>3</v>
      </c>
      <c r="OP1" s="3" t="s">
        <v>4</v>
      </c>
      <c r="OQ1" s="3" t="s">
        <v>5</v>
      </c>
      <c r="OR1" s="3" t="s">
        <v>6</v>
      </c>
      <c r="OS1" s="3" t="s">
        <v>0</v>
      </c>
      <c r="OT1" s="3" t="s">
        <v>1</v>
      </c>
      <c r="OU1" s="3" t="s">
        <v>2</v>
      </c>
      <c r="OV1" s="3" t="s">
        <v>3</v>
      </c>
      <c r="OW1" s="3" t="s">
        <v>4</v>
      </c>
      <c r="OX1" s="3" t="s">
        <v>5</v>
      </c>
      <c r="OY1" s="3" t="s">
        <v>6</v>
      </c>
      <c r="OZ1" s="3" t="s">
        <v>0</v>
      </c>
      <c r="PA1" s="3" t="s">
        <v>1</v>
      </c>
      <c r="PB1" s="3" t="s">
        <v>2</v>
      </c>
      <c r="PC1" s="3" t="s">
        <v>3</v>
      </c>
      <c r="PD1" s="3" t="s">
        <v>4</v>
      </c>
      <c r="PE1" s="3" t="s">
        <v>5</v>
      </c>
      <c r="PF1" s="3" t="s">
        <v>6</v>
      </c>
      <c r="PG1" s="6"/>
      <c r="PH1" s="6"/>
      <c r="PI1" s="6"/>
      <c r="PJ1" s="6"/>
      <c r="PK1" s="6"/>
      <c r="PL1" s="6"/>
      <c r="PM1" s="6"/>
      <c r="PN1" s="6"/>
      <c r="PO1" s="6"/>
      <c r="PP1" s="6"/>
    </row>
    <row r="2">
      <c r="A2" s="7" t="s">
        <v>7</v>
      </c>
      <c r="B2" s="8">
        <f>TODAY()</f>
        <v>46188</v>
      </c>
      <c r="C2" s="9">
        <v>45292.0</v>
      </c>
      <c r="D2" s="9">
        <v>45293.0</v>
      </c>
      <c r="E2" s="9">
        <v>45294.0</v>
      </c>
      <c r="F2" s="9">
        <v>45295.0</v>
      </c>
      <c r="G2" s="9">
        <v>45296.0</v>
      </c>
      <c r="H2" s="9">
        <v>45297.0</v>
      </c>
      <c r="I2" s="9">
        <v>45298.0</v>
      </c>
      <c r="J2" s="9">
        <v>45299.0</v>
      </c>
      <c r="K2" s="9">
        <v>45300.0</v>
      </c>
      <c r="L2" s="9">
        <v>45301.0</v>
      </c>
      <c r="M2" s="9">
        <v>45302.0</v>
      </c>
      <c r="N2" s="9">
        <v>45303.0</v>
      </c>
      <c r="O2" s="9">
        <v>45304.0</v>
      </c>
      <c r="P2" s="9">
        <v>45305.0</v>
      </c>
      <c r="Q2" s="9">
        <v>45306.0</v>
      </c>
      <c r="R2" s="9">
        <v>45307.0</v>
      </c>
      <c r="S2" s="9">
        <v>45308.0</v>
      </c>
      <c r="T2" s="9">
        <v>45309.0</v>
      </c>
      <c r="U2" s="9">
        <v>45310.0</v>
      </c>
      <c r="V2" s="9">
        <v>45311.0</v>
      </c>
      <c r="W2" s="9">
        <v>45312.0</v>
      </c>
      <c r="X2" s="9">
        <v>45313.0</v>
      </c>
      <c r="Y2" s="9">
        <v>45314.0</v>
      </c>
      <c r="Z2" s="9">
        <v>45315.0</v>
      </c>
      <c r="AA2" s="9">
        <v>45316.0</v>
      </c>
      <c r="AB2" s="9">
        <v>45317.0</v>
      </c>
      <c r="AC2" s="9">
        <v>45318.0</v>
      </c>
      <c r="AD2" s="9">
        <v>45319.0</v>
      </c>
      <c r="AE2" s="9">
        <v>45320.0</v>
      </c>
      <c r="AF2" s="9">
        <v>45321.0</v>
      </c>
      <c r="AG2" s="9">
        <v>45322.0</v>
      </c>
      <c r="AH2" s="9">
        <v>45323.0</v>
      </c>
      <c r="AI2" s="9">
        <v>45324.0</v>
      </c>
      <c r="AJ2" s="9">
        <v>45325.0</v>
      </c>
      <c r="AK2" s="9">
        <v>45326.0</v>
      </c>
      <c r="AL2" s="9">
        <v>45327.0</v>
      </c>
      <c r="AM2" s="9">
        <v>45328.0</v>
      </c>
      <c r="AN2" s="9">
        <v>45329.0</v>
      </c>
      <c r="AO2" s="9">
        <v>45330.0</v>
      </c>
      <c r="AP2" s="9">
        <v>45331.0</v>
      </c>
      <c r="AQ2" s="9">
        <v>45332.0</v>
      </c>
      <c r="AR2" s="9">
        <v>45333.0</v>
      </c>
      <c r="AS2" s="9">
        <v>45334.0</v>
      </c>
      <c r="AT2" s="9">
        <v>45335.0</v>
      </c>
      <c r="AU2" s="9">
        <v>45336.0</v>
      </c>
      <c r="AV2" s="9">
        <v>45337.0</v>
      </c>
      <c r="AW2" s="9">
        <v>45338.0</v>
      </c>
      <c r="AX2" s="9">
        <v>45339.0</v>
      </c>
      <c r="AY2" s="9">
        <v>45340.0</v>
      </c>
      <c r="AZ2" s="9">
        <v>45341.0</v>
      </c>
      <c r="BA2" s="9">
        <v>45342.0</v>
      </c>
      <c r="BB2" s="9">
        <v>45343.0</v>
      </c>
      <c r="BC2" s="9">
        <v>45344.0</v>
      </c>
      <c r="BD2" s="9">
        <v>45345.0</v>
      </c>
      <c r="BE2" s="9">
        <v>45346.0</v>
      </c>
      <c r="BF2" s="9">
        <v>45347.0</v>
      </c>
      <c r="BG2" s="9">
        <v>45348.0</v>
      </c>
      <c r="BH2" s="9">
        <v>45349.0</v>
      </c>
      <c r="BI2" s="9">
        <v>45350.0</v>
      </c>
      <c r="BJ2" s="9">
        <v>45351.0</v>
      </c>
      <c r="BK2" s="9">
        <v>45352.0</v>
      </c>
      <c r="BL2" s="9">
        <v>45353.0</v>
      </c>
      <c r="BM2" s="9">
        <v>45354.0</v>
      </c>
      <c r="BN2" s="9">
        <v>45355.0</v>
      </c>
      <c r="BO2" s="9">
        <v>45356.0</v>
      </c>
      <c r="BP2" s="9">
        <v>45357.0</v>
      </c>
      <c r="BQ2" s="9">
        <v>45358.0</v>
      </c>
      <c r="BR2" s="9">
        <v>45359.0</v>
      </c>
      <c r="BS2" s="9">
        <v>45360.0</v>
      </c>
      <c r="BT2" s="9">
        <v>45361.0</v>
      </c>
      <c r="BU2" s="9">
        <v>45362.0</v>
      </c>
      <c r="BV2" s="9">
        <v>45363.0</v>
      </c>
      <c r="BW2" s="9">
        <v>45364.0</v>
      </c>
      <c r="BX2" s="9">
        <v>45365.0</v>
      </c>
      <c r="BY2" s="9">
        <v>45366.0</v>
      </c>
      <c r="BZ2" s="9">
        <v>45367.0</v>
      </c>
      <c r="CA2" s="9">
        <v>45368.0</v>
      </c>
      <c r="CB2" s="9">
        <v>45369.0</v>
      </c>
      <c r="CC2" s="9">
        <v>45370.0</v>
      </c>
      <c r="CD2" s="9">
        <v>45371.0</v>
      </c>
      <c r="CE2" s="9">
        <v>45372.0</v>
      </c>
      <c r="CF2" s="9">
        <v>45373.0</v>
      </c>
      <c r="CG2" s="9">
        <v>45374.0</v>
      </c>
      <c r="CH2" s="9">
        <v>45375.0</v>
      </c>
      <c r="CI2" s="9">
        <v>45376.0</v>
      </c>
      <c r="CJ2" s="9">
        <v>45377.0</v>
      </c>
      <c r="CK2" s="9">
        <v>45378.0</v>
      </c>
      <c r="CL2" s="9">
        <v>45379.0</v>
      </c>
      <c r="CM2" s="9">
        <v>45380.0</v>
      </c>
      <c r="CN2" s="9">
        <v>45381.0</v>
      </c>
      <c r="CO2" s="9">
        <v>45382.0</v>
      </c>
      <c r="CP2" s="9">
        <v>45383.0</v>
      </c>
      <c r="CQ2" s="9">
        <v>45384.0</v>
      </c>
      <c r="CR2" s="9">
        <v>45385.0</v>
      </c>
      <c r="CS2" s="9">
        <v>45386.0</v>
      </c>
      <c r="CT2" s="9">
        <v>45387.0</v>
      </c>
      <c r="CU2" s="9">
        <v>45388.0</v>
      </c>
      <c r="CV2" s="9">
        <v>45389.0</v>
      </c>
      <c r="CW2" s="9">
        <v>45390.0</v>
      </c>
      <c r="CX2" s="9">
        <v>45391.0</v>
      </c>
      <c r="CY2" s="9">
        <v>45392.0</v>
      </c>
      <c r="CZ2" s="9">
        <v>45393.0</v>
      </c>
      <c r="DA2" s="9">
        <v>45394.0</v>
      </c>
      <c r="DB2" s="9">
        <v>45395.0</v>
      </c>
      <c r="DC2" s="9">
        <v>45396.0</v>
      </c>
      <c r="DD2" s="9">
        <v>45397.0</v>
      </c>
      <c r="DE2" s="9">
        <v>45398.0</v>
      </c>
      <c r="DF2" s="9">
        <v>45399.0</v>
      </c>
      <c r="DG2" s="9">
        <v>45400.0</v>
      </c>
      <c r="DH2" s="9">
        <v>45401.0</v>
      </c>
      <c r="DI2" s="9">
        <v>45402.0</v>
      </c>
      <c r="DJ2" s="9">
        <v>45403.0</v>
      </c>
      <c r="DK2" s="9">
        <v>45404.0</v>
      </c>
      <c r="DL2" s="9">
        <v>45405.0</v>
      </c>
      <c r="DM2" s="9">
        <v>45406.0</v>
      </c>
      <c r="DN2" s="9">
        <v>45407.0</v>
      </c>
      <c r="DO2" s="9">
        <v>45408.0</v>
      </c>
      <c r="DP2" s="9">
        <v>45409.0</v>
      </c>
      <c r="DQ2" s="9">
        <v>45410.0</v>
      </c>
      <c r="DR2" s="9">
        <v>45411.0</v>
      </c>
      <c r="DS2" s="9">
        <v>45412.0</v>
      </c>
      <c r="DT2" s="9">
        <v>45413.0</v>
      </c>
      <c r="DU2" s="9">
        <v>45414.0</v>
      </c>
      <c r="DV2" s="9">
        <v>45415.0</v>
      </c>
      <c r="DW2" s="9">
        <v>45416.0</v>
      </c>
      <c r="DX2" s="9">
        <v>45417.0</v>
      </c>
      <c r="DY2" s="9">
        <v>45418.0</v>
      </c>
      <c r="DZ2" s="9">
        <v>45419.0</v>
      </c>
      <c r="EA2" s="9">
        <v>45420.0</v>
      </c>
      <c r="EB2" s="9">
        <v>45421.0</v>
      </c>
      <c r="EC2" s="9">
        <v>45422.0</v>
      </c>
      <c r="ED2" s="9">
        <v>45423.0</v>
      </c>
      <c r="EE2" s="9">
        <v>45424.0</v>
      </c>
      <c r="EF2" s="9">
        <v>45425.0</v>
      </c>
      <c r="EG2" s="9">
        <v>45426.0</v>
      </c>
      <c r="EH2" s="9">
        <v>45427.0</v>
      </c>
      <c r="EI2" s="9">
        <v>45428.0</v>
      </c>
      <c r="EJ2" s="9">
        <v>45429.0</v>
      </c>
      <c r="EK2" s="9">
        <v>45430.0</v>
      </c>
      <c r="EL2" s="9">
        <v>45431.0</v>
      </c>
      <c r="EM2" s="9">
        <v>45432.0</v>
      </c>
      <c r="EN2" s="9">
        <v>45433.0</v>
      </c>
      <c r="EO2" s="9">
        <v>45434.0</v>
      </c>
      <c r="EP2" s="9">
        <v>45435.0</v>
      </c>
      <c r="EQ2" s="9">
        <v>45436.0</v>
      </c>
      <c r="ER2" s="9">
        <v>45437.0</v>
      </c>
      <c r="ES2" s="9">
        <v>45438.0</v>
      </c>
      <c r="ET2" s="9">
        <v>45439.0</v>
      </c>
      <c r="EU2" s="9">
        <v>45440.0</v>
      </c>
      <c r="EV2" s="9">
        <v>45441.0</v>
      </c>
      <c r="EW2" s="9">
        <v>45442.0</v>
      </c>
      <c r="EX2" s="9">
        <v>45443.0</v>
      </c>
      <c r="EY2" s="9">
        <v>45444.0</v>
      </c>
      <c r="EZ2" s="9">
        <v>45445.0</v>
      </c>
      <c r="FA2" s="9">
        <v>45446.0</v>
      </c>
      <c r="FB2" s="9">
        <v>45447.0</v>
      </c>
      <c r="FC2" s="9">
        <v>45448.0</v>
      </c>
      <c r="FD2" s="9">
        <v>45449.0</v>
      </c>
      <c r="FE2" s="9">
        <v>45450.0</v>
      </c>
      <c r="FF2" s="9">
        <v>45451.0</v>
      </c>
      <c r="FG2" s="9">
        <v>45452.0</v>
      </c>
      <c r="FH2" s="9">
        <v>45453.0</v>
      </c>
      <c r="FI2" s="9">
        <v>45454.0</v>
      </c>
      <c r="FJ2" s="9">
        <v>45455.0</v>
      </c>
      <c r="FK2" s="9">
        <v>45456.0</v>
      </c>
      <c r="FL2" s="9">
        <v>45457.0</v>
      </c>
      <c r="FM2" s="9">
        <v>45458.0</v>
      </c>
      <c r="FN2" s="9">
        <v>45459.0</v>
      </c>
      <c r="FO2" s="9">
        <v>45460.0</v>
      </c>
      <c r="FP2" s="9">
        <v>45461.0</v>
      </c>
      <c r="FQ2" s="9">
        <v>45462.0</v>
      </c>
      <c r="FR2" s="9">
        <v>45463.0</v>
      </c>
      <c r="FS2" s="9">
        <v>45464.0</v>
      </c>
      <c r="FT2" s="9">
        <v>45465.0</v>
      </c>
      <c r="FU2" s="9">
        <v>45466.0</v>
      </c>
      <c r="FV2" s="9">
        <v>45467.0</v>
      </c>
      <c r="FW2" s="9">
        <v>45468.0</v>
      </c>
      <c r="FX2" s="9">
        <v>45469.0</v>
      </c>
      <c r="FY2" s="9">
        <v>45470.0</v>
      </c>
      <c r="FZ2" s="10">
        <v>45471.0</v>
      </c>
      <c r="GA2" s="10">
        <v>45472.0</v>
      </c>
      <c r="GB2" s="10">
        <v>45473.0</v>
      </c>
      <c r="GC2" s="9">
        <v>45474.0</v>
      </c>
      <c r="GD2" s="9">
        <v>45475.0</v>
      </c>
      <c r="GE2" s="9">
        <v>45476.0</v>
      </c>
      <c r="GF2" s="9">
        <v>45477.0</v>
      </c>
      <c r="GG2" s="9">
        <v>45478.0</v>
      </c>
      <c r="GH2" s="11">
        <v>45479.0</v>
      </c>
      <c r="GI2" s="9">
        <v>45480.0</v>
      </c>
      <c r="GJ2" s="9">
        <v>45481.0</v>
      </c>
      <c r="GK2" s="9">
        <v>45482.0</v>
      </c>
      <c r="GL2" s="9">
        <v>45483.0</v>
      </c>
      <c r="GM2" s="9">
        <v>45484.0</v>
      </c>
      <c r="GN2" s="9">
        <v>45485.0</v>
      </c>
      <c r="GO2" s="9">
        <v>45486.0</v>
      </c>
      <c r="GP2" s="9">
        <v>45487.0</v>
      </c>
      <c r="GQ2" s="9">
        <v>45488.0</v>
      </c>
      <c r="GR2" s="9">
        <v>45489.0</v>
      </c>
      <c r="GS2" s="9">
        <v>45490.0</v>
      </c>
      <c r="GT2" s="9">
        <v>45491.0</v>
      </c>
      <c r="GU2" s="9">
        <v>45492.0</v>
      </c>
      <c r="GV2" s="9">
        <v>45493.0</v>
      </c>
      <c r="GW2" s="9">
        <v>45494.0</v>
      </c>
      <c r="GX2" s="9">
        <v>45495.0</v>
      </c>
      <c r="GY2" s="9">
        <v>45496.0</v>
      </c>
      <c r="GZ2" s="9">
        <v>45497.0</v>
      </c>
      <c r="HA2" s="9">
        <v>45498.0</v>
      </c>
      <c r="HB2" s="9">
        <v>45499.0</v>
      </c>
      <c r="HC2" s="9">
        <v>45500.0</v>
      </c>
      <c r="HD2" s="9">
        <v>45501.0</v>
      </c>
      <c r="HE2" s="9">
        <v>45502.0</v>
      </c>
      <c r="HF2" s="9">
        <v>45503.0</v>
      </c>
      <c r="HG2" s="9">
        <v>45504.0</v>
      </c>
      <c r="HH2" s="9">
        <v>45505.0</v>
      </c>
      <c r="HI2" s="9">
        <v>45506.0</v>
      </c>
      <c r="HJ2" s="9">
        <v>45507.0</v>
      </c>
      <c r="HK2" s="9">
        <v>45508.0</v>
      </c>
      <c r="HL2" s="9">
        <v>45509.0</v>
      </c>
      <c r="HM2" s="9">
        <v>45510.0</v>
      </c>
      <c r="HN2" s="9">
        <v>45511.0</v>
      </c>
      <c r="HO2" s="9">
        <v>45512.0</v>
      </c>
      <c r="HP2" s="9">
        <v>45513.0</v>
      </c>
      <c r="HQ2" s="9">
        <v>45514.0</v>
      </c>
      <c r="HR2" s="9">
        <v>45515.0</v>
      </c>
      <c r="HS2" s="9">
        <v>45516.0</v>
      </c>
      <c r="HT2" s="9">
        <v>45517.0</v>
      </c>
      <c r="HU2" s="9">
        <v>45518.0</v>
      </c>
      <c r="HV2" s="9">
        <v>45519.0</v>
      </c>
      <c r="HW2" s="9">
        <v>45520.0</v>
      </c>
      <c r="HX2" s="9">
        <v>45521.0</v>
      </c>
      <c r="HY2" s="9">
        <v>45522.0</v>
      </c>
      <c r="HZ2" s="9">
        <v>45523.0</v>
      </c>
      <c r="IA2" s="9">
        <v>45524.0</v>
      </c>
      <c r="IB2" s="9">
        <v>45525.0</v>
      </c>
      <c r="IC2" s="9">
        <v>45526.0</v>
      </c>
      <c r="ID2" s="9">
        <v>45527.0</v>
      </c>
      <c r="IE2" s="9">
        <v>45528.0</v>
      </c>
      <c r="IF2" s="9">
        <v>45529.0</v>
      </c>
      <c r="IG2" s="9">
        <v>45530.0</v>
      </c>
      <c r="IH2" s="9">
        <v>45531.0</v>
      </c>
      <c r="II2" s="9">
        <v>45532.0</v>
      </c>
      <c r="IJ2" s="9">
        <v>45533.0</v>
      </c>
      <c r="IK2" s="9">
        <v>45534.0</v>
      </c>
      <c r="IL2" s="9">
        <v>45535.0</v>
      </c>
      <c r="IM2" s="9">
        <v>45536.0</v>
      </c>
      <c r="IN2" s="9">
        <v>45537.0</v>
      </c>
      <c r="IO2" s="9">
        <v>45538.0</v>
      </c>
      <c r="IP2" s="9">
        <v>45539.0</v>
      </c>
      <c r="IQ2" s="9">
        <v>45540.0</v>
      </c>
      <c r="IR2" s="9">
        <v>45541.0</v>
      </c>
      <c r="IS2" s="9">
        <v>45542.0</v>
      </c>
      <c r="IT2" s="9">
        <v>45543.0</v>
      </c>
      <c r="IU2" s="9">
        <v>45544.0</v>
      </c>
      <c r="IV2" s="9">
        <v>45545.0</v>
      </c>
      <c r="IW2" s="9">
        <v>45546.0</v>
      </c>
      <c r="IX2" s="9">
        <v>45547.0</v>
      </c>
      <c r="IY2" s="9">
        <v>45548.0</v>
      </c>
      <c r="IZ2" s="9">
        <v>45549.0</v>
      </c>
      <c r="JA2" s="9">
        <v>45550.0</v>
      </c>
      <c r="JB2" s="9">
        <v>45551.0</v>
      </c>
      <c r="JC2" s="9">
        <v>45552.0</v>
      </c>
      <c r="JD2" s="9">
        <v>45553.0</v>
      </c>
      <c r="JE2" s="9">
        <v>45554.0</v>
      </c>
      <c r="JF2" s="9">
        <v>45555.0</v>
      </c>
      <c r="JG2" s="9">
        <v>45556.0</v>
      </c>
      <c r="JH2" s="9">
        <v>45557.0</v>
      </c>
      <c r="JI2" s="9">
        <v>45558.0</v>
      </c>
      <c r="JJ2" s="9">
        <v>45559.0</v>
      </c>
      <c r="JK2" s="9">
        <v>45560.0</v>
      </c>
      <c r="JL2" s="9">
        <v>45561.0</v>
      </c>
      <c r="JM2" s="9">
        <v>45562.0</v>
      </c>
      <c r="JN2" s="9">
        <v>45563.0</v>
      </c>
      <c r="JO2" s="9">
        <v>45564.0</v>
      </c>
      <c r="JP2" s="9">
        <v>45565.0</v>
      </c>
      <c r="JQ2" s="9">
        <v>45566.0</v>
      </c>
      <c r="JR2" s="9">
        <v>45567.0</v>
      </c>
      <c r="JS2" s="9">
        <v>45568.0</v>
      </c>
      <c r="JT2" s="9">
        <v>45569.0</v>
      </c>
      <c r="JU2" s="9">
        <v>45570.0</v>
      </c>
      <c r="JV2" s="9">
        <v>45571.0</v>
      </c>
      <c r="JW2" s="9">
        <v>45572.0</v>
      </c>
      <c r="JX2" s="9">
        <v>45573.0</v>
      </c>
      <c r="JY2" s="9">
        <v>45574.0</v>
      </c>
      <c r="JZ2" s="9">
        <v>45575.0</v>
      </c>
      <c r="KA2" s="9">
        <v>45576.0</v>
      </c>
      <c r="KB2" s="9">
        <v>45577.0</v>
      </c>
      <c r="KC2" s="9">
        <v>45578.0</v>
      </c>
      <c r="KD2" s="9">
        <v>45579.0</v>
      </c>
      <c r="KE2" s="9">
        <v>45580.0</v>
      </c>
      <c r="KF2" s="9">
        <v>45581.0</v>
      </c>
      <c r="KG2" s="9">
        <v>45582.0</v>
      </c>
      <c r="KH2" s="9">
        <v>45583.0</v>
      </c>
      <c r="KI2" s="9">
        <v>45584.0</v>
      </c>
      <c r="KJ2" s="9">
        <v>45585.0</v>
      </c>
      <c r="KK2" s="9">
        <v>45586.0</v>
      </c>
      <c r="KL2" s="9">
        <v>45587.0</v>
      </c>
      <c r="KM2" s="9">
        <v>45588.0</v>
      </c>
      <c r="KN2" s="9">
        <v>45589.0</v>
      </c>
      <c r="KO2" s="9">
        <v>45590.0</v>
      </c>
      <c r="KP2" s="9">
        <v>45591.0</v>
      </c>
      <c r="KQ2" s="9">
        <v>45592.0</v>
      </c>
      <c r="KR2" s="9">
        <v>45593.0</v>
      </c>
      <c r="KS2" s="9">
        <v>45594.0</v>
      </c>
      <c r="KT2" s="9">
        <v>45595.0</v>
      </c>
      <c r="KU2" s="9">
        <v>45596.0</v>
      </c>
      <c r="KV2" s="9">
        <v>45597.0</v>
      </c>
      <c r="KW2" s="9">
        <v>45598.0</v>
      </c>
      <c r="KX2" s="9">
        <v>45599.0</v>
      </c>
      <c r="KY2" s="9">
        <v>45600.0</v>
      </c>
      <c r="KZ2" s="9">
        <v>45601.0</v>
      </c>
      <c r="LA2" s="9">
        <v>45602.0</v>
      </c>
      <c r="LB2" s="9">
        <v>45603.0</v>
      </c>
      <c r="LC2" s="9">
        <v>45604.0</v>
      </c>
      <c r="LD2" s="9">
        <v>45605.0</v>
      </c>
      <c r="LE2" s="9">
        <v>45606.0</v>
      </c>
      <c r="LF2" s="9">
        <v>45607.0</v>
      </c>
      <c r="LG2" s="9">
        <v>45608.0</v>
      </c>
      <c r="LH2" s="9">
        <v>45609.0</v>
      </c>
      <c r="LI2" s="9">
        <v>45610.0</v>
      </c>
      <c r="LJ2" s="9">
        <v>45611.0</v>
      </c>
      <c r="LK2" s="9">
        <v>45612.0</v>
      </c>
      <c r="LL2" s="9">
        <v>45613.0</v>
      </c>
      <c r="LM2" s="9">
        <v>45614.0</v>
      </c>
      <c r="LN2" s="9">
        <v>45615.0</v>
      </c>
      <c r="LO2" s="9">
        <v>45616.0</v>
      </c>
      <c r="LP2" s="9">
        <v>45617.0</v>
      </c>
      <c r="LQ2" s="9">
        <v>45618.0</v>
      </c>
      <c r="LR2" s="9">
        <v>45619.0</v>
      </c>
      <c r="LS2" s="9">
        <v>45620.0</v>
      </c>
      <c r="LT2" s="9">
        <v>45621.0</v>
      </c>
      <c r="LU2" s="9">
        <v>45622.0</v>
      </c>
      <c r="LV2" s="9">
        <v>45623.0</v>
      </c>
      <c r="LW2" s="9">
        <v>45624.0</v>
      </c>
      <c r="LX2" s="9">
        <v>45625.0</v>
      </c>
      <c r="LY2" s="9">
        <v>45626.0</v>
      </c>
      <c r="LZ2" s="9">
        <v>45627.0</v>
      </c>
      <c r="MA2" s="9">
        <v>45628.0</v>
      </c>
      <c r="MB2" s="9">
        <v>45629.0</v>
      </c>
      <c r="MC2" s="9">
        <v>45630.0</v>
      </c>
      <c r="MD2" s="9">
        <v>45631.0</v>
      </c>
      <c r="ME2" s="9">
        <v>45632.0</v>
      </c>
      <c r="MF2" s="9">
        <v>45633.0</v>
      </c>
      <c r="MG2" s="9">
        <v>45634.0</v>
      </c>
      <c r="MH2" s="9">
        <v>45635.0</v>
      </c>
      <c r="MI2" s="9">
        <v>45636.0</v>
      </c>
      <c r="MJ2" s="9">
        <v>45637.0</v>
      </c>
      <c r="MK2" s="9">
        <v>45638.0</v>
      </c>
      <c r="ML2" s="9">
        <v>45639.0</v>
      </c>
      <c r="MM2" s="9">
        <v>45640.0</v>
      </c>
      <c r="MN2" s="9">
        <v>45641.0</v>
      </c>
      <c r="MO2" s="9">
        <v>45642.0</v>
      </c>
      <c r="MP2" s="9">
        <v>45643.0</v>
      </c>
      <c r="MQ2" s="9">
        <v>45644.0</v>
      </c>
      <c r="MR2" s="9">
        <v>45645.0</v>
      </c>
      <c r="MS2" s="9">
        <v>45646.0</v>
      </c>
      <c r="MT2" s="9">
        <v>45647.0</v>
      </c>
      <c r="MU2" s="9">
        <v>45648.0</v>
      </c>
      <c r="MV2" s="9">
        <v>45649.0</v>
      </c>
      <c r="MW2" s="9">
        <v>45650.0</v>
      </c>
      <c r="MX2" s="9">
        <v>45651.0</v>
      </c>
      <c r="MY2" s="9">
        <v>45652.0</v>
      </c>
      <c r="MZ2" s="9">
        <v>45653.0</v>
      </c>
      <c r="NA2" s="9">
        <v>45654.0</v>
      </c>
      <c r="NB2" s="9">
        <v>45655.0</v>
      </c>
      <c r="NC2" s="9">
        <v>45656.0</v>
      </c>
      <c r="ND2" s="9">
        <v>45657.0</v>
      </c>
      <c r="NE2" s="9">
        <v>45658.0</v>
      </c>
      <c r="NF2" s="9">
        <v>45659.0</v>
      </c>
      <c r="NG2" s="9">
        <v>45660.0</v>
      </c>
      <c r="NH2" s="9">
        <v>45661.0</v>
      </c>
      <c r="NI2" s="9">
        <v>45662.0</v>
      </c>
      <c r="NJ2" s="9">
        <v>45663.0</v>
      </c>
      <c r="NK2" s="9">
        <v>45664.0</v>
      </c>
      <c r="NL2" s="9">
        <v>45665.0</v>
      </c>
      <c r="NM2" s="9">
        <v>45666.0</v>
      </c>
      <c r="NN2" s="9">
        <v>45667.0</v>
      </c>
      <c r="NO2" s="9">
        <v>45668.0</v>
      </c>
      <c r="NP2" s="9">
        <v>45669.0</v>
      </c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</row>
    <row r="3" hidden="1">
      <c r="A3" s="13" t="s">
        <v>8</v>
      </c>
      <c r="B3" s="2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</row>
    <row r="4" ht="48.75" hidden="1" customHeight="1">
      <c r="A4" s="14"/>
      <c r="B4" s="1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4"/>
      <c r="NE4" s="14"/>
      <c r="NF4" s="14"/>
      <c r="NG4" s="14"/>
      <c r="NH4" s="14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</row>
    <row r="5" ht="21.0" hidden="1" customHeight="1">
      <c r="A5" s="16"/>
      <c r="B5" s="17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</row>
    <row r="6" ht="17.25" hidden="1" customHeight="1">
      <c r="A6" s="16"/>
      <c r="B6" s="17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</row>
    <row r="7" ht="31.5" hidden="1" customHeight="1">
      <c r="A7" s="16"/>
      <c r="B7" s="18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</row>
    <row r="8" ht="82.5" hidden="1" customHeight="1">
      <c r="A8" s="16"/>
      <c r="B8" s="19" t="s">
        <v>9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1" t="s">
        <v>10</v>
      </c>
      <c r="JH8" s="21" t="s">
        <v>10</v>
      </c>
      <c r="JI8" s="22" t="s">
        <v>11</v>
      </c>
      <c r="JJ8" s="22" t="s">
        <v>11</v>
      </c>
      <c r="JK8" s="15"/>
      <c r="JL8" s="22" t="s">
        <v>11</v>
      </c>
      <c r="JM8" s="15"/>
      <c r="JN8" s="15"/>
      <c r="JO8" s="23"/>
      <c r="JP8" s="23"/>
      <c r="JQ8" s="24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14"/>
      <c r="NE8" s="14"/>
      <c r="NF8" s="14"/>
      <c r="NG8" s="14"/>
      <c r="NH8" s="14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</row>
    <row r="9" ht="91.5" customHeight="1">
      <c r="A9" s="16"/>
      <c r="B9" s="25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6" t="s">
        <v>12</v>
      </c>
      <c r="JJ9" s="26" t="s">
        <v>13</v>
      </c>
      <c r="JK9" s="26" t="s">
        <v>14</v>
      </c>
      <c r="JL9" s="26" t="s">
        <v>13</v>
      </c>
      <c r="JM9" s="26" t="s">
        <v>15</v>
      </c>
      <c r="JN9" s="26" t="s">
        <v>15</v>
      </c>
      <c r="JO9" s="26" t="s">
        <v>16</v>
      </c>
      <c r="JP9" s="27" t="s">
        <v>17</v>
      </c>
      <c r="JQ9" s="20"/>
      <c r="JR9" s="28" t="s">
        <v>18</v>
      </c>
      <c r="JS9" s="20"/>
      <c r="JT9" s="29" t="s">
        <v>19</v>
      </c>
      <c r="JU9" s="30" t="s">
        <v>20</v>
      </c>
      <c r="JV9" s="23"/>
      <c r="JW9" s="23"/>
      <c r="JX9" s="26" t="s">
        <v>21</v>
      </c>
      <c r="JY9" s="23"/>
      <c r="JZ9" s="26" t="s">
        <v>22</v>
      </c>
      <c r="KA9" s="26" t="s">
        <v>23</v>
      </c>
      <c r="KB9" s="23"/>
      <c r="KC9" s="31" t="s">
        <v>24</v>
      </c>
      <c r="KD9" s="31" t="s">
        <v>25</v>
      </c>
      <c r="KE9" s="32"/>
      <c r="KF9" s="32"/>
      <c r="KG9" s="26" t="s">
        <v>26</v>
      </c>
      <c r="KH9" s="32"/>
      <c r="KI9" s="3"/>
      <c r="KJ9" s="33" t="s">
        <v>27</v>
      </c>
      <c r="KK9" s="5" t="s">
        <v>28</v>
      </c>
      <c r="KL9" s="34" t="s">
        <v>28</v>
      </c>
      <c r="KM9" s="34" t="s">
        <v>28</v>
      </c>
      <c r="KN9" s="34" t="s">
        <v>28</v>
      </c>
      <c r="KO9" s="34" t="s">
        <v>28</v>
      </c>
      <c r="KP9" s="34" t="s">
        <v>28</v>
      </c>
      <c r="KQ9" s="34" t="s">
        <v>28</v>
      </c>
      <c r="KR9" s="26" t="s">
        <v>29</v>
      </c>
      <c r="KS9" s="31" t="s">
        <v>30</v>
      </c>
      <c r="KT9" s="5" t="s">
        <v>31</v>
      </c>
      <c r="KU9" s="5" t="s">
        <v>32</v>
      </c>
      <c r="KV9" s="35" t="s">
        <v>33</v>
      </c>
      <c r="KW9" s="26" t="s">
        <v>34</v>
      </c>
      <c r="KX9" s="26" t="s">
        <v>34</v>
      </c>
      <c r="KY9" s="26" t="s">
        <v>34</v>
      </c>
      <c r="KZ9" s="26" t="s">
        <v>34</v>
      </c>
      <c r="LA9" s="26" t="s">
        <v>34</v>
      </c>
      <c r="LB9" s="26" t="s">
        <v>34</v>
      </c>
      <c r="LC9" s="26" t="s">
        <v>34</v>
      </c>
      <c r="LD9" s="26" t="s">
        <v>34</v>
      </c>
      <c r="LE9" s="26" t="s">
        <v>34</v>
      </c>
      <c r="LF9" s="26" t="s">
        <v>34</v>
      </c>
      <c r="LG9" s="26" t="s">
        <v>34</v>
      </c>
      <c r="LH9" s="26" t="s">
        <v>34</v>
      </c>
      <c r="LI9" s="26" t="s">
        <v>34</v>
      </c>
      <c r="LJ9" s="26" t="s">
        <v>34</v>
      </c>
      <c r="LK9" s="35" t="s">
        <v>35</v>
      </c>
      <c r="LL9" s="20"/>
      <c r="LM9" s="36" t="s">
        <v>36</v>
      </c>
      <c r="LN9" s="36" t="s">
        <v>36</v>
      </c>
      <c r="LO9" s="35" t="s">
        <v>37</v>
      </c>
      <c r="LP9" s="20"/>
      <c r="LQ9" s="20"/>
      <c r="LR9" s="20"/>
      <c r="LS9" s="20"/>
      <c r="LT9" s="36" t="s">
        <v>38</v>
      </c>
      <c r="LU9" s="26" t="s">
        <v>39</v>
      </c>
      <c r="LV9" s="36" t="s">
        <v>11</v>
      </c>
      <c r="LW9" s="37" t="s">
        <v>40</v>
      </c>
      <c r="LX9" s="37" t="s">
        <v>41</v>
      </c>
      <c r="LY9" s="37" t="s">
        <v>42</v>
      </c>
      <c r="LZ9" s="37" t="s">
        <v>41</v>
      </c>
      <c r="MA9" s="37" t="s">
        <v>43</v>
      </c>
      <c r="MB9" s="36" t="s">
        <v>44</v>
      </c>
      <c r="MC9" s="20"/>
      <c r="MD9" s="38" t="s">
        <v>45</v>
      </c>
      <c r="ME9" s="20"/>
      <c r="MF9" s="20"/>
      <c r="MG9" s="20"/>
      <c r="MH9" s="38" t="s">
        <v>46</v>
      </c>
      <c r="MI9" s="39" t="s">
        <v>47</v>
      </c>
      <c r="MJ9" s="36" t="s">
        <v>48</v>
      </c>
      <c r="MK9" s="20"/>
      <c r="ML9" s="39" t="s">
        <v>49</v>
      </c>
      <c r="MM9" s="20"/>
      <c r="MN9" s="20"/>
      <c r="MO9" s="40" t="s">
        <v>50</v>
      </c>
      <c r="MP9" s="39" t="s">
        <v>51</v>
      </c>
      <c r="MQ9" s="36" t="s">
        <v>52</v>
      </c>
      <c r="MR9" s="5" t="s">
        <v>53</v>
      </c>
      <c r="MS9" s="20"/>
      <c r="MT9" s="20"/>
      <c r="MU9" s="20"/>
      <c r="MV9" s="20"/>
      <c r="MW9" s="20"/>
      <c r="MX9" s="20"/>
      <c r="MY9" s="20"/>
      <c r="MZ9" s="41" t="s">
        <v>54</v>
      </c>
      <c r="NA9" s="36" t="s">
        <v>55</v>
      </c>
      <c r="NB9" s="36" t="s">
        <v>56</v>
      </c>
      <c r="NC9" s="36" t="s">
        <v>56</v>
      </c>
      <c r="ND9" s="36" t="s">
        <v>56</v>
      </c>
      <c r="NE9" s="36" t="s">
        <v>56</v>
      </c>
      <c r="NF9" s="36" t="s">
        <v>56</v>
      </c>
      <c r="NG9" s="36" t="s">
        <v>56</v>
      </c>
      <c r="NH9" s="36" t="s">
        <v>56</v>
      </c>
      <c r="NI9" s="36" t="s">
        <v>56</v>
      </c>
      <c r="NJ9" s="36" t="s">
        <v>56</v>
      </c>
      <c r="NK9" s="32"/>
      <c r="NL9" s="32"/>
      <c r="NM9" s="32"/>
      <c r="NN9" s="32"/>
      <c r="NO9" s="32"/>
      <c r="NP9" s="3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</row>
    <row r="10" ht="34.5" customHeight="1">
      <c r="A10" s="16"/>
      <c r="B10" s="25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42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6"/>
      <c r="JJ10" s="26"/>
      <c r="JK10" s="26"/>
      <c r="JL10" s="26"/>
      <c r="JM10" s="26"/>
      <c r="JN10" s="26"/>
      <c r="JO10" s="26"/>
      <c r="JP10" s="29" t="s">
        <v>57</v>
      </c>
      <c r="JQ10" s="20"/>
      <c r="JR10" s="43"/>
      <c r="JS10" s="20"/>
      <c r="JT10" s="30" t="s">
        <v>58</v>
      </c>
      <c r="JU10" s="30" t="s">
        <v>59</v>
      </c>
      <c r="JV10" s="23"/>
      <c r="JW10" s="23"/>
      <c r="JX10" s="26" t="s">
        <v>60</v>
      </c>
      <c r="JY10" s="23"/>
      <c r="JZ10" s="26" t="s">
        <v>60</v>
      </c>
      <c r="KA10" s="26" t="s">
        <v>60</v>
      </c>
      <c r="KB10" s="23"/>
      <c r="KC10" s="44" t="s">
        <v>61</v>
      </c>
      <c r="KD10" s="2"/>
      <c r="KE10" s="32"/>
      <c r="KF10" s="32"/>
      <c r="KG10" s="26" t="s">
        <v>60</v>
      </c>
      <c r="KH10" s="32"/>
      <c r="KI10" s="3"/>
      <c r="KJ10" s="45" t="s">
        <v>62</v>
      </c>
      <c r="KK10" s="46"/>
      <c r="KL10" s="46"/>
      <c r="KM10" s="46"/>
      <c r="KN10" s="46"/>
      <c r="KO10" s="46"/>
      <c r="KP10" s="46"/>
      <c r="KQ10" s="46"/>
      <c r="KR10" s="47" t="s">
        <v>60</v>
      </c>
      <c r="KS10" s="31" t="s">
        <v>63</v>
      </c>
      <c r="KT10" s="20"/>
      <c r="KU10" s="20"/>
      <c r="KV10" s="44" t="s">
        <v>64</v>
      </c>
      <c r="KW10" s="48" t="s">
        <v>65</v>
      </c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50" t="s">
        <v>66</v>
      </c>
      <c r="LL10" s="20"/>
      <c r="LM10" s="51"/>
      <c r="LN10" s="51"/>
      <c r="LO10" s="35" t="s">
        <v>67</v>
      </c>
      <c r="LP10" s="20"/>
      <c r="LQ10" s="20"/>
      <c r="LR10" s="20"/>
      <c r="LS10" s="20"/>
      <c r="LT10" s="46"/>
      <c r="LU10" s="47" t="s">
        <v>60</v>
      </c>
      <c r="LV10" s="46"/>
      <c r="LW10" s="52" t="s">
        <v>68</v>
      </c>
      <c r="LX10" s="49"/>
      <c r="LY10" s="49"/>
      <c r="LZ10" s="49"/>
      <c r="MA10" s="2"/>
      <c r="MB10" s="46"/>
      <c r="MC10" s="20"/>
      <c r="MD10" s="47" t="s">
        <v>60</v>
      </c>
      <c r="ME10" s="20"/>
      <c r="MF10" s="20"/>
      <c r="MG10" s="20"/>
      <c r="MH10" s="47" t="s">
        <v>60</v>
      </c>
      <c r="MI10" s="39" t="s">
        <v>69</v>
      </c>
      <c r="MJ10" s="46"/>
      <c r="MK10" s="20"/>
      <c r="ML10" s="53" t="s">
        <v>70</v>
      </c>
      <c r="MM10" s="20"/>
      <c r="MN10" s="20"/>
      <c r="MO10" s="47" t="s">
        <v>71</v>
      </c>
      <c r="MP10" s="53" t="s">
        <v>72</v>
      </c>
      <c r="MQ10" s="46"/>
      <c r="MR10" s="46"/>
      <c r="MS10" s="20"/>
      <c r="MT10" s="20"/>
      <c r="MU10" s="20"/>
      <c r="MV10" s="20"/>
      <c r="MW10" s="20"/>
      <c r="MX10" s="20"/>
      <c r="MY10" s="20"/>
      <c r="MZ10" s="41" t="s">
        <v>73</v>
      </c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14"/>
      <c r="NL10" s="14"/>
      <c r="NM10" s="14"/>
      <c r="NN10" s="14"/>
      <c r="NO10" s="14"/>
      <c r="NP10" s="14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</row>
    <row r="11" ht="49.5" customHeight="1">
      <c r="A11" s="16"/>
      <c r="B11" s="25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42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38" t="s">
        <v>74</v>
      </c>
      <c r="JJ11" s="49"/>
      <c r="JK11" s="49"/>
      <c r="JL11" s="49"/>
      <c r="JM11" s="49"/>
      <c r="JN11" s="2"/>
      <c r="JO11" s="26" t="s">
        <v>75</v>
      </c>
      <c r="JP11" s="29" t="s">
        <v>76</v>
      </c>
      <c r="JQ11" s="20"/>
      <c r="JR11" s="43"/>
      <c r="JS11" s="20"/>
      <c r="JT11" s="30" t="s">
        <v>77</v>
      </c>
      <c r="JU11" s="30" t="s">
        <v>78</v>
      </c>
      <c r="JV11" s="23"/>
      <c r="JW11" s="23"/>
      <c r="JX11" s="26" t="s">
        <v>79</v>
      </c>
      <c r="JY11" s="23"/>
      <c r="JZ11" s="26" t="s">
        <v>80</v>
      </c>
      <c r="KA11" s="26" t="s">
        <v>81</v>
      </c>
      <c r="KB11" s="23"/>
      <c r="KC11" s="44" t="s">
        <v>82</v>
      </c>
      <c r="KD11" s="2"/>
      <c r="KE11" s="32"/>
      <c r="KF11" s="32"/>
      <c r="KG11" s="26" t="s">
        <v>83</v>
      </c>
      <c r="KH11" s="32"/>
      <c r="KI11" s="3"/>
      <c r="KJ11" s="45" t="s">
        <v>84</v>
      </c>
      <c r="KK11" s="46"/>
      <c r="KL11" s="46"/>
      <c r="KM11" s="46"/>
      <c r="KN11" s="46"/>
      <c r="KO11" s="34"/>
      <c r="KP11" s="46"/>
      <c r="KQ11" s="46"/>
      <c r="KR11" s="26" t="s">
        <v>85</v>
      </c>
      <c r="KS11" s="31" t="s">
        <v>86</v>
      </c>
      <c r="KT11" s="20"/>
      <c r="KU11" s="20"/>
      <c r="KV11" s="44" t="s">
        <v>87</v>
      </c>
      <c r="KW11" s="48" t="s">
        <v>87</v>
      </c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50" t="s">
        <v>88</v>
      </c>
      <c r="LL11" s="20"/>
      <c r="LM11" s="51"/>
      <c r="LN11" s="51"/>
      <c r="LO11" s="35" t="s">
        <v>89</v>
      </c>
      <c r="LP11" s="20"/>
      <c r="LQ11" s="20"/>
      <c r="LR11" s="20"/>
      <c r="LS11" s="20"/>
      <c r="LT11" s="46"/>
      <c r="LU11" s="26" t="s">
        <v>90</v>
      </c>
      <c r="LV11" s="46"/>
      <c r="LW11" s="54" t="s">
        <v>91</v>
      </c>
      <c r="LX11" s="49"/>
      <c r="LY11" s="49"/>
      <c r="LZ11" s="49"/>
      <c r="MA11" s="2"/>
      <c r="MB11" s="46"/>
      <c r="MC11" s="20"/>
      <c r="MD11" s="26" t="s">
        <v>92</v>
      </c>
      <c r="ME11" s="20"/>
      <c r="MF11" s="20"/>
      <c r="MG11" s="20"/>
      <c r="MH11" s="26" t="s">
        <v>93</v>
      </c>
      <c r="MI11" s="39" t="s">
        <v>94</v>
      </c>
      <c r="MJ11" s="46"/>
      <c r="MK11" s="20"/>
      <c r="ML11" s="53" t="s">
        <v>95</v>
      </c>
      <c r="MM11" s="20"/>
      <c r="MN11" s="20"/>
      <c r="MO11" s="26" t="s">
        <v>96</v>
      </c>
      <c r="MP11" s="53" t="s">
        <v>97</v>
      </c>
      <c r="MQ11" s="46"/>
      <c r="MR11" s="46"/>
      <c r="MS11" s="20"/>
      <c r="MT11" s="20"/>
      <c r="MU11" s="20"/>
      <c r="MV11" s="20"/>
      <c r="MW11" s="20"/>
      <c r="MX11" s="20"/>
      <c r="MY11" s="20"/>
      <c r="MZ11" s="41" t="s">
        <v>98</v>
      </c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14"/>
      <c r="NL11" s="14"/>
      <c r="NM11" s="14"/>
      <c r="NN11" s="14"/>
      <c r="NO11" s="14"/>
      <c r="NP11" s="14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</row>
    <row r="12" ht="102.0" customHeight="1">
      <c r="A12" s="16"/>
      <c r="B12" s="55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B12" s="20"/>
      <c r="JC12" s="20"/>
      <c r="JD12" s="20"/>
      <c r="JE12" s="20"/>
      <c r="JF12" s="20"/>
      <c r="JG12" s="20"/>
      <c r="JH12" s="20"/>
      <c r="JI12" s="38" t="s">
        <v>99</v>
      </c>
      <c r="JJ12" s="49"/>
      <c r="JK12" s="49"/>
      <c r="JL12" s="49"/>
      <c r="JM12" s="49"/>
      <c r="JN12" s="2"/>
      <c r="JO12" s="26" t="s">
        <v>100</v>
      </c>
      <c r="JP12" s="29" t="s">
        <v>101</v>
      </c>
      <c r="JQ12" s="20"/>
      <c r="JR12" s="56"/>
      <c r="JS12" s="20"/>
      <c r="JT12" s="30" t="s">
        <v>102</v>
      </c>
      <c r="JU12" s="30" t="s">
        <v>103</v>
      </c>
      <c r="JV12" s="23"/>
      <c r="JW12" s="23"/>
      <c r="JX12" s="26" t="s">
        <v>104</v>
      </c>
      <c r="JY12" s="23"/>
      <c r="JZ12" s="26" t="s">
        <v>105</v>
      </c>
      <c r="KA12" s="26" t="s">
        <v>106</v>
      </c>
      <c r="KB12" s="23"/>
      <c r="KC12" s="44" t="s">
        <v>107</v>
      </c>
      <c r="KD12" s="2"/>
      <c r="KE12" s="32"/>
      <c r="KF12" s="32"/>
      <c r="KG12" s="26" t="s">
        <v>108</v>
      </c>
      <c r="KH12" s="32"/>
      <c r="KI12" s="3"/>
      <c r="KJ12" s="45" t="s">
        <v>109</v>
      </c>
      <c r="KK12" s="46"/>
      <c r="KL12" s="46"/>
      <c r="KM12" s="46"/>
      <c r="KN12" s="46"/>
      <c r="KO12" s="46"/>
      <c r="KP12" s="46"/>
      <c r="KQ12" s="46"/>
      <c r="KR12" s="26" t="s">
        <v>110</v>
      </c>
      <c r="KS12" s="35" t="s">
        <v>111</v>
      </c>
      <c r="KT12" s="20"/>
      <c r="KU12" s="20"/>
      <c r="KV12" s="38" t="s">
        <v>112</v>
      </c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2"/>
      <c r="LL12" s="20"/>
      <c r="LM12" s="51"/>
      <c r="LN12" s="51"/>
      <c r="LO12" s="35" t="s">
        <v>113</v>
      </c>
      <c r="LP12" s="20"/>
      <c r="LQ12" s="20"/>
      <c r="LR12" s="20"/>
      <c r="LS12" s="20"/>
      <c r="LT12" s="46"/>
      <c r="LU12" s="26" t="s">
        <v>114</v>
      </c>
      <c r="LV12" s="46"/>
      <c r="LW12" s="54" t="s">
        <v>115</v>
      </c>
      <c r="LX12" s="49"/>
      <c r="LY12" s="49"/>
      <c r="LZ12" s="49"/>
      <c r="MA12" s="2"/>
      <c r="MB12" s="57"/>
      <c r="MC12" s="20"/>
      <c r="MD12" s="26" t="s">
        <v>116</v>
      </c>
      <c r="ME12" s="20"/>
      <c r="MF12" s="20"/>
      <c r="MG12" s="20"/>
      <c r="MH12" s="26" t="s">
        <v>117</v>
      </c>
      <c r="MI12" s="39" t="s">
        <v>118</v>
      </c>
      <c r="MJ12" s="46"/>
      <c r="MK12" s="20"/>
      <c r="ML12" s="39" t="s">
        <v>119</v>
      </c>
      <c r="MM12" s="20"/>
      <c r="MN12" s="20"/>
      <c r="MO12" s="26" t="s">
        <v>120</v>
      </c>
      <c r="MP12" s="39" t="s">
        <v>121</v>
      </c>
      <c r="MQ12" s="46"/>
      <c r="MR12" s="46"/>
      <c r="MS12" s="20"/>
      <c r="MT12" s="20"/>
      <c r="MU12" s="20"/>
      <c r="MV12" s="20"/>
      <c r="MW12" s="20"/>
      <c r="MX12" s="20"/>
      <c r="MY12" s="20"/>
      <c r="MZ12" s="41" t="s">
        <v>122</v>
      </c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14"/>
      <c r="NL12" s="14"/>
      <c r="NM12" s="14"/>
      <c r="NN12" s="14"/>
      <c r="NO12" s="14"/>
      <c r="NP12" s="14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</row>
    <row r="13" ht="89.25" customHeight="1">
      <c r="A13" s="58"/>
      <c r="B13" s="19" t="s">
        <v>123</v>
      </c>
      <c r="C13" s="59"/>
      <c r="D13" s="60"/>
      <c r="E13" s="61" t="s">
        <v>124</v>
      </c>
      <c r="F13" s="62" t="s">
        <v>125</v>
      </c>
      <c r="G13" s="63" t="s">
        <v>126</v>
      </c>
      <c r="H13" s="64"/>
      <c r="I13" s="64"/>
      <c r="J13" s="65"/>
      <c r="K13" s="64"/>
      <c r="L13" s="66" t="s">
        <v>127</v>
      </c>
      <c r="M13" s="66" t="s">
        <v>128</v>
      </c>
      <c r="N13" s="61" t="s">
        <v>129</v>
      </c>
      <c r="O13" s="67"/>
      <c r="P13" s="67"/>
      <c r="Q13" s="67"/>
      <c r="R13" s="68" t="s">
        <v>130</v>
      </c>
      <c r="S13" s="68" t="s">
        <v>131</v>
      </c>
      <c r="T13" s="68" t="s">
        <v>132</v>
      </c>
      <c r="U13" s="68" t="s">
        <v>133</v>
      </c>
      <c r="V13" s="68" t="s">
        <v>134</v>
      </c>
      <c r="W13" s="68" t="s">
        <v>135</v>
      </c>
      <c r="X13" s="68" t="s">
        <v>136</v>
      </c>
      <c r="Y13" s="68" t="s">
        <v>135</v>
      </c>
      <c r="Z13" s="68" t="s">
        <v>135</v>
      </c>
      <c r="AA13" s="68" t="s">
        <v>137</v>
      </c>
      <c r="AB13" s="68" t="s">
        <v>138</v>
      </c>
      <c r="AC13" s="68" t="s">
        <v>139</v>
      </c>
      <c r="AD13" s="68" t="s">
        <v>131</v>
      </c>
      <c r="AE13" s="68" t="s">
        <v>140</v>
      </c>
      <c r="AF13" s="68" t="s">
        <v>141</v>
      </c>
      <c r="AG13" s="69" t="s">
        <v>142</v>
      </c>
      <c r="AH13" s="23"/>
      <c r="AI13" s="70" t="s">
        <v>143</v>
      </c>
      <c r="AJ13" s="71" t="s">
        <v>144</v>
      </c>
      <c r="AK13" s="71" t="s">
        <v>145</v>
      </c>
      <c r="AL13" s="72" t="s">
        <v>146</v>
      </c>
      <c r="AM13" s="73" t="s">
        <v>147</v>
      </c>
      <c r="AN13" s="73" t="s">
        <v>148</v>
      </c>
      <c r="AO13" s="69" t="s">
        <v>149</v>
      </c>
      <c r="AP13" s="69" t="s">
        <v>149</v>
      </c>
      <c r="AQ13" s="69" t="s">
        <v>149</v>
      </c>
      <c r="AR13" s="74"/>
      <c r="AS13" s="75" t="s">
        <v>150</v>
      </c>
      <c r="AT13" s="75" t="s">
        <v>151</v>
      </c>
      <c r="AU13" s="75" t="s">
        <v>152</v>
      </c>
      <c r="AV13" s="75" t="s">
        <v>153</v>
      </c>
      <c r="AW13" s="76" t="s">
        <v>154</v>
      </c>
      <c r="AX13" s="76" t="s">
        <v>136</v>
      </c>
      <c r="AY13" s="76" t="s">
        <v>131</v>
      </c>
      <c r="AZ13" s="76" t="s">
        <v>136</v>
      </c>
      <c r="BA13" s="76" t="s">
        <v>134</v>
      </c>
      <c r="BB13" s="76" t="s">
        <v>136</v>
      </c>
      <c r="BC13" s="75" t="s">
        <v>155</v>
      </c>
      <c r="BD13" s="75" t="s">
        <v>155</v>
      </c>
      <c r="BE13" s="75" t="s">
        <v>155</v>
      </c>
      <c r="BF13" s="75" t="s">
        <v>155</v>
      </c>
      <c r="BG13" s="75" t="s">
        <v>131</v>
      </c>
      <c r="BH13" s="75" t="s">
        <v>156</v>
      </c>
      <c r="BI13" s="77" t="s">
        <v>157</v>
      </c>
      <c r="BJ13" s="26" t="s">
        <v>158</v>
      </c>
      <c r="BK13" s="26" t="s">
        <v>158</v>
      </c>
      <c r="BL13" s="26" t="s">
        <v>158</v>
      </c>
      <c r="BM13" s="26" t="s">
        <v>158</v>
      </c>
      <c r="BN13" s="78" t="s">
        <v>158</v>
      </c>
      <c r="BO13" s="78" t="s">
        <v>159</v>
      </c>
      <c r="BP13" s="79" t="s">
        <v>160</v>
      </c>
      <c r="BQ13" s="80"/>
      <c r="BR13" s="75" t="s">
        <v>161</v>
      </c>
      <c r="BS13" s="75" t="s">
        <v>131</v>
      </c>
      <c r="BT13" s="75" t="s">
        <v>162</v>
      </c>
      <c r="BU13" s="75" t="s">
        <v>163</v>
      </c>
      <c r="BV13" s="81" t="s">
        <v>164</v>
      </c>
      <c r="BW13" s="82" t="s">
        <v>165</v>
      </c>
      <c r="BX13" s="26" t="s">
        <v>166</v>
      </c>
      <c r="BY13" s="83" t="s">
        <v>167</v>
      </c>
      <c r="BZ13" s="83" t="s">
        <v>131</v>
      </c>
      <c r="CA13" s="83" t="s">
        <v>131</v>
      </c>
      <c r="CB13" s="83" t="s">
        <v>131</v>
      </c>
      <c r="CC13" s="83" t="s">
        <v>131</v>
      </c>
      <c r="CD13" s="83" t="s">
        <v>131</v>
      </c>
      <c r="CE13" s="15" t="s">
        <v>168</v>
      </c>
      <c r="CF13" s="81" t="s">
        <v>169</v>
      </c>
      <c r="CG13" s="66" t="s">
        <v>170</v>
      </c>
      <c r="CH13" s="66" t="s">
        <v>171</v>
      </c>
      <c r="CI13" s="66" t="s">
        <v>172</v>
      </c>
      <c r="CJ13" s="84" t="s">
        <v>173</v>
      </c>
      <c r="CK13" s="66" t="s">
        <v>174</v>
      </c>
      <c r="CL13" s="35" t="s">
        <v>175</v>
      </c>
      <c r="CM13" s="35" t="s">
        <v>176</v>
      </c>
      <c r="CN13" s="35" t="s">
        <v>177</v>
      </c>
      <c r="CO13" s="23"/>
      <c r="CP13" s="85" t="s">
        <v>178</v>
      </c>
      <c r="CQ13" s="5" t="s">
        <v>179</v>
      </c>
      <c r="CR13" s="5" t="s">
        <v>179</v>
      </c>
      <c r="CS13" s="5" t="s">
        <v>179</v>
      </c>
      <c r="CT13" s="23"/>
      <c r="CU13" s="23"/>
      <c r="CV13" s="23"/>
      <c r="CW13" s="23"/>
      <c r="CX13" s="23"/>
      <c r="CY13" s="86" t="s">
        <v>180</v>
      </c>
      <c r="CZ13" s="86" t="s">
        <v>181</v>
      </c>
      <c r="DA13" s="86" t="s">
        <v>182</v>
      </c>
      <c r="DB13" s="23"/>
      <c r="DC13" s="35" t="s">
        <v>183</v>
      </c>
      <c r="DD13" s="23"/>
      <c r="DE13" s="35" t="s">
        <v>184</v>
      </c>
      <c r="DF13" s="35" t="s">
        <v>185</v>
      </c>
      <c r="DG13" s="23"/>
      <c r="DH13" s="23"/>
      <c r="DI13" s="87" t="s">
        <v>186</v>
      </c>
      <c r="DJ13" s="87" t="s">
        <v>187</v>
      </c>
      <c r="DK13" s="87" t="s">
        <v>188</v>
      </c>
      <c r="DL13" s="87" t="s">
        <v>189</v>
      </c>
      <c r="DM13" s="87" t="s">
        <v>190</v>
      </c>
      <c r="DN13" s="5" t="s">
        <v>191</v>
      </c>
      <c r="DO13" s="5" t="s">
        <v>191</v>
      </c>
      <c r="DP13" s="88" t="s">
        <v>192</v>
      </c>
      <c r="DQ13" s="26" t="s">
        <v>193</v>
      </c>
      <c r="DR13" s="82" t="s">
        <v>194</v>
      </c>
      <c r="DS13" s="82" t="s">
        <v>194</v>
      </c>
      <c r="DT13" s="82" t="s">
        <v>194</v>
      </c>
      <c r="DU13" s="82" t="s">
        <v>194</v>
      </c>
      <c r="DV13" s="82" t="s">
        <v>194</v>
      </c>
      <c r="DW13" s="26" t="s">
        <v>194</v>
      </c>
      <c r="DX13" s="26" t="s">
        <v>195</v>
      </c>
      <c r="DY13" s="26" t="s">
        <v>158</v>
      </c>
      <c r="DZ13" s="26" t="s">
        <v>158</v>
      </c>
      <c r="EA13" s="26" t="s">
        <v>158</v>
      </c>
      <c r="EB13" s="89" t="s">
        <v>196</v>
      </c>
      <c r="EC13" s="89" t="s">
        <v>197</v>
      </c>
      <c r="ED13" s="89" t="s">
        <v>198</v>
      </c>
      <c r="EE13" s="89" t="s">
        <v>199</v>
      </c>
      <c r="EF13" s="90" t="s">
        <v>200</v>
      </c>
      <c r="EG13" s="91" t="s">
        <v>201</v>
      </c>
      <c r="EH13" s="92" t="s">
        <v>202</v>
      </c>
      <c r="EI13" s="89" t="s">
        <v>203</v>
      </c>
      <c r="EJ13" s="89" t="s">
        <v>204</v>
      </c>
      <c r="EK13" s="89" t="s">
        <v>205</v>
      </c>
      <c r="EL13" s="89" t="s">
        <v>206</v>
      </c>
      <c r="EM13" s="89" t="s">
        <v>205</v>
      </c>
      <c r="EN13" s="93" t="s">
        <v>207</v>
      </c>
      <c r="EO13" s="93" t="s">
        <v>205</v>
      </c>
      <c r="EP13" s="93" t="s">
        <v>205</v>
      </c>
      <c r="EQ13" s="93" t="s">
        <v>208</v>
      </c>
      <c r="ER13" s="93" t="s">
        <v>209</v>
      </c>
      <c r="ES13" s="93" t="s">
        <v>205</v>
      </c>
      <c r="ET13" s="93" t="s">
        <v>205</v>
      </c>
      <c r="EU13" s="93" t="s">
        <v>205</v>
      </c>
      <c r="EV13" s="93" t="s">
        <v>205</v>
      </c>
      <c r="EW13" s="93" t="s">
        <v>205</v>
      </c>
      <c r="EX13" s="93">
        <v>0.0</v>
      </c>
      <c r="EY13" s="93" t="s">
        <v>205</v>
      </c>
      <c r="EZ13" s="93" t="s">
        <v>205</v>
      </c>
      <c r="FA13" s="93" t="s">
        <v>205</v>
      </c>
      <c r="FB13" s="93" t="s">
        <v>210</v>
      </c>
      <c r="FC13" s="94" t="s">
        <v>211</v>
      </c>
      <c r="FD13" s="85"/>
      <c r="FE13" s="5" t="s">
        <v>212</v>
      </c>
      <c r="FF13" s="95"/>
      <c r="FG13" s="23"/>
      <c r="FH13" s="23"/>
      <c r="FI13" s="26" t="s">
        <v>39</v>
      </c>
      <c r="FJ13" s="26" t="s">
        <v>213</v>
      </c>
      <c r="FK13" s="26" t="s">
        <v>214</v>
      </c>
      <c r="FL13" s="26" t="s">
        <v>215</v>
      </c>
      <c r="FM13" s="95"/>
      <c r="FN13" s="23"/>
      <c r="FO13" s="94" t="s">
        <v>216</v>
      </c>
      <c r="FP13" s="35" t="s">
        <v>217</v>
      </c>
      <c r="FQ13" s="26" t="s">
        <v>218</v>
      </c>
      <c r="FR13" s="26" t="s">
        <v>219</v>
      </c>
      <c r="FS13" s="23"/>
      <c r="FT13" s="35" t="s">
        <v>220</v>
      </c>
      <c r="FU13" s="35" t="s">
        <v>221</v>
      </c>
      <c r="FV13" s="96" t="s">
        <v>222</v>
      </c>
      <c r="FW13" s="96" t="s">
        <v>222</v>
      </c>
      <c r="FX13" s="96" t="s">
        <v>222</v>
      </c>
      <c r="FY13" s="96" t="s">
        <v>222</v>
      </c>
      <c r="FZ13" s="26" t="s">
        <v>223</v>
      </c>
      <c r="GA13" s="97"/>
      <c r="GB13" s="97"/>
      <c r="GC13" s="97"/>
      <c r="GD13" s="26" t="s">
        <v>224</v>
      </c>
      <c r="GE13" s="26" t="s">
        <v>225</v>
      </c>
      <c r="GF13" s="35" t="s">
        <v>226</v>
      </c>
      <c r="GG13" s="23"/>
      <c r="GH13" s="23"/>
      <c r="GI13" s="23"/>
      <c r="GJ13" s="35" t="s">
        <v>227</v>
      </c>
      <c r="GK13" s="98" t="s">
        <v>228</v>
      </c>
      <c r="GL13" s="35" t="s">
        <v>229</v>
      </c>
      <c r="GM13" s="35" t="s">
        <v>230</v>
      </c>
      <c r="GN13" s="23"/>
      <c r="GO13" s="35" t="s">
        <v>231</v>
      </c>
      <c r="GP13" s="35" t="s">
        <v>232</v>
      </c>
      <c r="GQ13" s="35" t="s">
        <v>233</v>
      </c>
      <c r="GR13" s="94" t="s">
        <v>234</v>
      </c>
      <c r="GS13" s="94" t="s">
        <v>235</v>
      </c>
      <c r="GT13" s="35" t="s">
        <v>236</v>
      </c>
      <c r="GU13" s="35" t="s">
        <v>237</v>
      </c>
      <c r="GV13" s="35" t="s">
        <v>238</v>
      </c>
      <c r="GW13" s="35" t="s">
        <v>239</v>
      </c>
      <c r="GX13" s="99" t="s">
        <v>240</v>
      </c>
      <c r="GY13" s="100" t="s">
        <v>241</v>
      </c>
      <c r="GZ13" s="100" t="s">
        <v>241</v>
      </c>
      <c r="HA13" s="100" t="s">
        <v>241</v>
      </c>
      <c r="HB13" s="100" t="s">
        <v>241</v>
      </c>
      <c r="HC13" s="100" t="s">
        <v>241</v>
      </c>
      <c r="HD13" s="100" t="s">
        <v>241</v>
      </c>
      <c r="HE13" s="100" t="s">
        <v>241</v>
      </c>
      <c r="HF13" s="100" t="s">
        <v>242</v>
      </c>
      <c r="HG13" s="100" t="s">
        <v>242</v>
      </c>
      <c r="HH13" s="23"/>
      <c r="HI13" s="101" t="s">
        <v>243</v>
      </c>
      <c r="HJ13" s="94" t="s">
        <v>244</v>
      </c>
      <c r="HK13" s="101" t="s">
        <v>245</v>
      </c>
      <c r="HL13" s="35" t="s">
        <v>231</v>
      </c>
      <c r="HM13" s="35" t="s">
        <v>246</v>
      </c>
      <c r="HN13" s="35" t="s">
        <v>247</v>
      </c>
      <c r="HO13" s="35" t="s">
        <v>248</v>
      </c>
      <c r="HP13" s="35" t="s">
        <v>249</v>
      </c>
      <c r="HQ13" s="102" t="s">
        <v>250</v>
      </c>
      <c r="HR13" s="23"/>
      <c r="HS13" s="33" t="s">
        <v>251</v>
      </c>
      <c r="HT13" s="23"/>
      <c r="HU13" s="35" t="s">
        <v>252</v>
      </c>
      <c r="HV13" s="23"/>
      <c r="HW13" s="23"/>
      <c r="HX13" s="35" t="s">
        <v>253</v>
      </c>
      <c r="HY13" s="23"/>
      <c r="HZ13" s="23"/>
      <c r="IA13" s="35" t="s">
        <v>254</v>
      </c>
      <c r="IB13" s="103" t="s">
        <v>255</v>
      </c>
      <c r="IC13" s="103" t="s">
        <v>256</v>
      </c>
      <c r="ID13" s="103" t="s">
        <v>257</v>
      </c>
      <c r="IE13" s="104" t="s">
        <v>258</v>
      </c>
      <c r="IF13" s="104" t="s">
        <v>131</v>
      </c>
      <c r="IG13" s="104" t="s">
        <v>259</v>
      </c>
      <c r="IH13" s="23"/>
      <c r="II13" s="23"/>
      <c r="IJ13" s="26" t="s">
        <v>260</v>
      </c>
      <c r="IK13" s="23"/>
      <c r="IL13" s="23"/>
      <c r="IM13" s="23"/>
      <c r="IN13" s="23"/>
      <c r="IO13" s="23"/>
      <c r="IP13" s="94" t="s">
        <v>261</v>
      </c>
      <c r="IQ13" s="23"/>
      <c r="IR13" s="23"/>
      <c r="IS13" s="35" t="s">
        <v>262</v>
      </c>
      <c r="IT13" s="35" t="s">
        <v>263</v>
      </c>
      <c r="IU13" s="35" t="s">
        <v>264</v>
      </c>
      <c r="IV13" s="95"/>
      <c r="IW13" s="80"/>
      <c r="IX13" s="80"/>
      <c r="IY13" s="23"/>
      <c r="IZ13" s="23"/>
      <c r="JA13" s="35" t="s">
        <v>265</v>
      </c>
      <c r="JB13" s="23"/>
      <c r="JC13" s="105" t="s">
        <v>266</v>
      </c>
      <c r="JD13" s="23"/>
      <c r="JE13" s="35" t="s">
        <v>267</v>
      </c>
      <c r="JF13" s="35" t="s">
        <v>268</v>
      </c>
      <c r="JG13" s="35" t="s">
        <v>269</v>
      </c>
      <c r="JH13" s="26" t="s">
        <v>270</v>
      </c>
      <c r="JI13" s="35" t="s">
        <v>271</v>
      </c>
      <c r="JJ13" s="35" t="s">
        <v>271</v>
      </c>
      <c r="JK13" s="35" t="s">
        <v>272</v>
      </c>
      <c r="JL13" s="29" t="s">
        <v>273</v>
      </c>
      <c r="JM13" s="29" t="s">
        <v>274</v>
      </c>
      <c r="JN13" s="29" t="s">
        <v>275</v>
      </c>
      <c r="JO13" s="27" t="s">
        <v>276</v>
      </c>
      <c r="JP13" s="27" t="s">
        <v>277</v>
      </c>
      <c r="JQ13" s="29" t="s">
        <v>273</v>
      </c>
      <c r="JR13" s="29" t="s">
        <v>278</v>
      </c>
      <c r="JS13" s="29" t="s">
        <v>279</v>
      </c>
      <c r="JT13" s="23"/>
      <c r="JU13" s="29" t="s">
        <v>280</v>
      </c>
      <c r="JV13" s="29" t="s">
        <v>281</v>
      </c>
      <c r="JW13" s="23"/>
      <c r="JX13" s="23"/>
      <c r="JY13" s="23"/>
      <c r="JZ13" s="29" t="s">
        <v>282</v>
      </c>
      <c r="KA13" s="23"/>
      <c r="KB13" s="106" t="s">
        <v>283</v>
      </c>
      <c r="KC13" s="107" t="s">
        <v>284</v>
      </c>
      <c r="KD13" s="108" t="s">
        <v>285</v>
      </c>
      <c r="KE13" s="26" t="s">
        <v>286</v>
      </c>
      <c r="KF13" s="26" t="s">
        <v>158</v>
      </c>
      <c r="KG13" s="26" t="s">
        <v>158</v>
      </c>
      <c r="KH13" s="26" t="s">
        <v>158</v>
      </c>
      <c r="KI13" s="26" t="s">
        <v>158</v>
      </c>
      <c r="KJ13" s="26" t="s">
        <v>158</v>
      </c>
      <c r="KK13" s="26" t="s">
        <v>158</v>
      </c>
      <c r="KL13" s="26" t="s">
        <v>287</v>
      </c>
      <c r="KM13" s="26" t="s">
        <v>158</v>
      </c>
      <c r="KN13" s="26" t="s">
        <v>158</v>
      </c>
      <c r="KO13" s="26" t="s">
        <v>158</v>
      </c>
      <c r="KP13" s="26" t="s">
        <v>158</v>
      </c>
      <c r="KQ13" s="26" t="s">
        <v>158</v>
      </c>
      <c r="KR13" s="26" t="s">
        <v>158</v>
      </c>
      <c r="KS13" s="26" t="s">
        <v>158</v>
      </c>
      <c r="KT13" s="26" t="s">
        <v>158</v>
      </c>
      <c r="KU13" s="26" t="s">
        <v>158</v>
      </c>
      <c r="KV13" s="26" t="s">
        <v>158</v>
      </c>
      <c r="KW13" s="31" t="s">
        <v>288</v>
      </c>
      <c r="KX13" s="31" t="s">
        <v>289</v>
      </c>
      <c r="KY13" s="5" t="s">
        <v>290</v>
      </c>
      <c r="KZ13" s="15" t="s">
        <v>290</v>
      </c>
      <c r="LA13" s="35" t="s">
        <v>291</v>
      </c>
      <c r="LB13" s="35" t="s">
        <v>292</v>
      </c>
      <c r="LC13" s="35" t="s">
        <v>293</v>
      </c>
      <c r="LD13" s="35" t="s">
        <v>294</v>
      </c>
      <c r="LE13" s="35" t="s">
        <v>267</v>
      </c>
      <c r="LF13" s="15" t="s">
        <v>295</v>
      </c>
      <c r="LG13" s="15" t="s">
        <v>295</v>
      </c>
      <c r="LH13" s="15" t="s">
        <v>295</v>
      </c>
      <c r="LI13" s="15" t="s">
        <v>295</v>
      </c>
      <c r="LJ13" s="15" t="s">
        <v>295</v>
      </c>
      <c r="LK13" s="15" t="s">
        <v>295</v>
      </c>
      <c r="LL13" s="15" t="s">
        <v>295</v>
      </c>
      <c r="LM13" s="15" t="s">
        <v>295</v>
      </c>
      <c r="LN13" s="15" t="s">
        <v>295</v>
      </c>
      <c r="LO13" s="15" t="s">
        <v>295</v>
      </c>
      <c r="LP13" s="97"/>
      <c r="LR13" s="23"/>
      <c r="LS13" s="38" t="s">
        <v>296</v>
      </c>
      <c r="LT13" s="38" t="s">
        <v>194</v>
      </c>
      <c r="LU13" s="38" t="s">
        <v>194</v>
      </c>
      <c r="LV13" s="38" t="s">
        <v>194</v>
      </c>
      <c r="LW13" s="38" t="s">
        <v>194</v>
      </c>
      <c r="LX13" s="38" t="s">
        <v>194</v>
      </c>
      <c r="LY13" s="38" t="s">
        <v>297</v>
      </c>
      <c r="LZ13" s="80"/>
      <c r="MB13" s="35" t="s">
        <v>298</v>
      </c>
      <c r="MC13" s="109" t="s">
        <v>299</v>
      </c>
      <c r="MD13" s="110" t="s">
        <v>300</v>
      </c>
      <c r="ME13" s="23"/>
      <c r="MF13" s="97"/>
      <c r="MG13" s="26" t="s">
        <v>301</v>
      </c>
      <c r="MH13" s="38" t="s">
        <v>158</v>
      </c>
      <c r="MI13" s="38" t="s">
        <v>158</v>
      </c>
      <c r="MJ13" s="38" t="s">
        <v>158</v>
      </c>
      <c r="MK13" s="38" t="s">
        <v>158</v>
      </c>
      <c r="ML13" s="38" t="s">
        <v>158</v>
      </c>
      <c r="MM13" s="38" t="s">
        <v>158</v>
      </c>
      <c r="MN13" s="38" t="s">
        <v>158</v>
      </c>
      <c r="MO13" s="38" t="s">
        <v>158</v>
      </c>
      <c r="MP13" s="26" t="s">
        <v>302</v>
      </c>
      <c r="MQ13" s="36" t="s">
        <v>303</v>
      </c>
      <c r="MR13" s="36" t="s">
        <v>303</v>
      </c>
      <c r="MS13" s="41" t="s">
        <v>304</v>
      </c>
      <c r="MT13" s="23"/>
      <c r="MU13" s="23"/>
      <c r="MV13" s="38" t="s">
        <v>305</v>
      </c>
      <c r="MW13" s="23"/>
      <c r="MX13" s="23"/>
      <c r="MY13" s="26" t="s">
        <v>306</v>
      </c>
      <c r="MZ13" s="26" t="s">
        <v>307</v>
      </c>
      <c r="NA13" s="23"/>
      <c r="NB13" s="3"/>
      <c r="NC13" s="111"/>
      <c r="ND13" s="111"/>
      <c r="NE13" s="111"/>
      <c r="NF13" s="36" t="s">
        <v>308</v>
      </c>
      <c r="NG13" s="36" t="s">
        <v>308</v>
      </c>
      <c r="NH13" s="111"/>
      <c r="NI13" s="111"/>
      <c r="NJ13" s="111"/>
      <c r="NK13" s="111"/>
      <c r="NL13" s="111"/>
      <c r="NM13" s="111"/>
      <c r="NN13" s="111"/>
      <c r="NO13" s="111"/>
      <c r="NP13" s="111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</row>
    <row r="14" ht="39.75" customHeight="1">
      <c r="A14" s="58"/>
      <c r="B14" s="25"/>
      <c r="C14" s="23"/>
      <c r="D14" s="113"/>
      <c r="E14" s="114" t="s">
        <v>60</v>
      </c>
      <c r="F14" s="115" t="s">
        <v>309</v>
      </c>
      <c r="G14" s="56"/>
      <c r="H14" s="116"/>
      <c r="I14" s="116"/>
      <c r="J14" s="117"/>
      <c r="K14" s="116"/>
      <c r="L14" s="118" t="s">
        <v>310</v>
      </c>
      <c r="M14" s="118" t="s">
        <v>310</v>
      </c>
      <c r="N14" s="114" t="s">
        <v>60</v>
      </c>
      <c r="O14" s="116"/>
      <c r="P14" s="116"/>
      <c r="Q14" s="116"/>
      <c r="R14" s="68" t="s">
        <v>311</v>
      </c>
      <c r="S14" s="68"/>
      <c r="T14" s="68" t="s">
        <v>312</v>
      </c>
      <c r="U14" s="68"/>
      <c r="V14" s="68" t="s">
        <v>313</v>
      </c>
      <c r="W14" s="68" t="s">
        <v>314</v>
      </c>
      <c r="X14" s="68" t="s">
        <v>315</v>
      </c>
      <c r="Y14" s="68" t="s">
        <v>316</v>
      </c>
      <c r="Z14" s="68" t="s">
        <v>317</v>
      </c>
      <c r="AA14" s="68" t="s">
        <v>318</v>
      </c>
      <c r="AB14" s="68" t="s">
        <v>319</v>
      </c>
      <c r="AC14" s="68" t="s">
        <v>320</v>
      </c>
      <c r="AD14" s="68"/>
      <c r="AE14" s="68" t="s">
        <v>321</v>
      </c>
      <c r="AF14" s="75" t="s">
        <v>322</v>
      </c>
      <c r="AG14" s="85"/>
      <c r="AH14" s="23"/>
      <c r="AI14" s="70" t="s">
        <v>60</v>
      </c>
      <c r="AJ14" s="119" t="s">
        <v>323</v>
      </c>
      <c r="AK14" s="2"/>
      <c r="AL14" s="120" t="s">
        <v>324</v>
      </c>
      <c r="AM14" s="49"/>
      <c r="AN14" s="49"/>
      <c r="AO14" s="15"/>
      <c r="AP14" s="15"/>
      <c r="AQ14" s="15"/>
      <c r="AR14" s="121"/>
      <c r="AS14" s="75" t="s">
        <v>325</v>
      </c>
      <c r="AT14" s="75" t="s">
        <v>326</v>
      </c>
      <c r="AU14" s="75" t="s">
        <v>327</v>
      </c>
      <c r="AV14" s="75" t="s">
        <v>328</v>
      </c>
      <c r="AW14" s="122" t="s">
        <v>329</v>
      </c>
      <c r="AX14" s="122" t="s">
        <v>330</v>
      </c>
      <c r="AY14" s="76"/>
      <c r="AZ14" s="122" t="s">
        <v>331</v>
      </c>
      <c r="BA14" s="122" t="s">
        <v>332</v>
      </c>
      <c r="BB14" s="122" t="s">
        <v>333</v>
      </c>
      <c r="BC14" s="75" t="s">
        <v>334</v>
      </c>
      <c r="BD14" s="75" t="s">
        <v>335</v>
      </c>
      <c r="BE14" s="75" t="s">
        <v>336</v>
      </c>
      <c r="BF14" s="75" t="s">
        <v>336</v>
      </c>
      <c r="BG14" s="75" t="s">
        <v>337</v>
      </c>
      <c r="BH14" s="123" t="s">
        <v>338</v>
      </c>
      <c r="BI14" s="2"/>
      <c r="BJ14" s="38" t="s">
        <v>339</v>
      </c>
      <c r="BK14" s="49"/>
      <c r="BL14" s="49"/>
      <c r="BM14" s="49"/>
      <c r="BN14" s="49"/>
      <c r="BO14" s="2"/>
      <c r="BP14" s="15"/>
      <c r="BQ14" s="80"/>
      <c r="BR14" s="75" t="s">
        <v>340</v>
      </c>
      <c r="BS14" s="75" t="s">
        <v>341</v>
      </c>
      <c r="BT14" s="75" t="s">
        <v>342</v>
      </c>
      <c r="BU14" s="75" t="s">
        <v>343</v>
      </c>
      <c r="BV14" s="81" t="s">
        <v>344</v>
      </c>
      <c r="BW14" s="82" t="s">
        <v>60</v>
      </c>
      <c r="BX14" s="82" t="s">
        <v>60</v>
      </c>
      <c r="BY14" s="83" t="s">
        <v>345</v>
      </c>
      <c r="BZ14" s="83" t="s">
        <v>346</v>
      </c>
      <c r="CA14" s="83" t="s">
        <v>347</v>
      </c>
      <c r="CB14" s="83" t="s">
        <v>348</v>
      </c>
      <c r="CC14" s="83" t="s">
        <v>349</v>
      </c>
      <c r="CD14" s="83" t="s">
        <v>350</v>
      </c>
      <c r="CE14" s="83" t="s">
        <v>351</v>
      </c>
      <c r="CF14" s="83" t="s">
        <v>352</v>
      </c>
      <c r="CG14" s="124" t="s">
        <v>353</v>
      </c>
      <c r="CH14" s="49"/>
      <c r="CI14" s="49"/>
      <c r="CJ14" s="49"/>
      <c r="CK14" s="2"/>
      <c r="CL14" s="35" t="s">
        <v>354</v>
      </c>
      <c r="CM14" s="35" t="s">
        <v>355</v>
      </c>
      <c r="CN14" s="35" t="s">
        <v>355</v>
      </c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125" t="s">
        <v>356</v>
      </c>
      <c r="CZ14" s="49"/>
      <c r="DA14" s="2"/>
      <c r="DB14" s="23"/>
      <c r="DC14" s="35" t="s">
        <v>357</v>
      </c>
      <c r="DD14" s="23"/>
      <c r="DE14" s="44" t="s">
        <v>358</v>
      </c>
      <c r="DF14" s="2"/>
      <c r="DG14" s="23"/>
      <c r="DH14" s="23"/>
      <c r="DI14" s="126" t="s">
        <v>359</v>
      </c>
      <c r="DJ14" s="49"/>
      <c r="DK14" s="49"/>
      <c r="DL14" s="49"/>
      <c r="DM14" s="49"/>
      <c r="DN14" s="85"/>
      <c r="DO14" s="96"/>
      <c r="DP14" s="88" t="s">
        <v>360</v>
      </c>
      <c r="DQ14" s="127" t="s">
        <v>361</v>
      </c>
      <c r="DR14" s="49"/>
      <c r="DS14" s="49"/>
      <c r="DT14" s="49"/>
      <c r="DU14" s="49"/>
      <c r="DV14" s="49"/>
      <c r="DW14" s="49"/>
      <c r="DX14" s="2"/>
      <c r="DY14" s="38" t="s">
        <v>362</v>
      </c>
      <c r="DZ14" s="49"/>
      <c r="EA14" s="49"/>
      <c r="EB14" s="128" t="s">
        <v>363</v>
      </c>
      <c r="EC14" s="89" t="s">
        <v>364</v>
      </c>
      <c r="ED14" s="89" t="s">
        <v>364</v>
      </c>
      <c r="EE14" s="89" t="s">
        <v>365</v>
      </c>
      <c r="EF14" s="129" t="s">
        <v>366</v>
      </c>
      <c r="EG14" s="89" t="s">
        <v>367</v>
      </c>
      <c r="EH14" s="85" t="s">
        <v>368</v>
      </c>
      <c r="EI14" s="89" t="s">
        <v>369</v>
      </c>
      <c r="EJ14" s="89" t="s">
        <v>370</v>
      </c>
      <c r="EK14" s="89" t="s">
        <v>371</v>
      </c>
      <c r="EL14" s="89" t="s">
        <v>372</v>
      </c>
      <c r="EM14" s="89" t="s">
        <v>371</v>
      </c>
      <c r="EN14" s="93" t="s">
        <v>373</v>
      </c>
      <c r="EO14" s="93" t="s">
        <v>371</v>
      </c>
      <c r="EP14" s="93" t="s">
        <v>371</v>
      </c>
      <c r="EQ14" s="93" t="s">
        <v>374</v>
      </c>
      <c r="ER14" s="93" t="s">
        <v>375</v>
      </c>
      <c r="ES14" s="93" t="s">
        <v>371</v>
      </c>
      <c r="ET14" s="93" t="s">
        <v>371</v>
      </c>
      <c r="EU14" s="93" t="s">
        <v>371</v>
      </c>
      <c r="EV14" s="93" t="s">
        <v>371</v>
      </c>
      <c r="EW14" s="93" t="s">
        <v>371</v>
      </c>
      <c r="EX14" s="93" t="s">
        <v>371</v>
      </c>
      <c r="EY14" s="93" t="s">
        <v>371</v>
      </c>
      <c r="EZ14" s="93" t="s">
        <v>371</v>
      </c>
      <c r="FA14" s="93" t="s">
        <v>371</v>
      </c>
      <c r="FB14" s="93" t="s">
        <v>376</v>
      </c>
      <c r="FC14" s="94" t="s">
        <v>377</v>
      </c>
      <c r="FD14" s="130"/>
      <c r="FE14" s="85"/>
      <c r="FF14" s="95"/>
      <c r="FG14" s="23"/>
      <c r="FH14" s="23"/>
      <c r="FI14" s="131" t="s">
        <v>60</v>
      </c>
      <c r="FJ14" s="131" t="s">
        <v>60</v>
      </c>
      <c r="FK14" s="131" t="s">
        <v>60</v>
      </c>
      <c r="FL14" s="131" t="s">
        <v>378</v>
      </c>
      <c r="FM14" s="95"/>
      <c r="FN14" s="23"/>
      <c r="FO14" s="94" t="s">
        <v>379</v>
      </c>
      <c r="FP14" s="35" t="s">
        <v>380</v>
      </c>
      <c r="FQ14" s="26" t="s">
        <v>60</v>
      </c>
      <c r="FR14" s="26" t="s">
        <v>60</v>
      </c>
      <c r="FS14" s="23"/>
      <c r="FT14" s="44" t="s">
        <v>381</v>
      </c>
      <c r="FU14" s="2"/>
      <c r="FV14" s="23"/>
      <c r="FW14" s="23"/>
      <c r="FX14" s="23"/>
      <c r="FY14" s="23"/>
      <c r="FZ14" s="26" t="s">
        <v>60</v>
      </c>
      <c r="GA14" s="97"/>
      <c r="GB14" s="97"/>
      <c r="GC14" s="132"/>
      <c r="GD14" s="26" t="s">
        <v>60</v>
      </c>
      <c r="GE14" s="26" t="s">
        <v>60</v>
      </c>
      <c r="GF14" s="35" t="s">
        <v>382</v>
      </c>
      <c r="GG14" s="23"/>
      <c r="GH14" s="23"/>
      <c r="GI14" s="23"/>
      <c r="GJ14" s="35" t="s">
        <v>383</v>
      </c>
      <c r="GK14" s="26" t="s">
        <v>60</v>
      </c>
      <c r="GL14" s="44" t="s">
        <v>384</v>
      </c>
      <c r="GM14" s="2"/>
      <c r="GN14" s="23"/>
      <c r="GO14" s="44" t="s">
        <v>385</v>
      </c>
      <c r="GP14" s="2"/>
      <c r="GQ14" s="35" t="s">
        <v>386</v>
      </c>
      <c r="GR14" s="94" t="s">
        <v>387</v>
      </c>
      <c r="GS14" s="94" t="s">
        <v>388</v>
      </c>
      <c r="GT14" s="44" t="s">
        <v>389</v>
      </c>
      <c r="GU14" s="49"/>
      <c r="GV14" s="49"/>
      <c r="GW14" s="49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23"/>
      <c r="HI14" s="133" t="s">
        <v>390</v>
      </c>
      <c r="HJ14" s="49"/>
      <c r="HK14" s="2"/>
      <c r="HL14" s="44" t="s">
        <v>391</v>
      </c>
      <c r="HM14" s="2"/>
      <c r="HN14" s="44" t="s">
        <v>392</v>
      </c>
      <c r="HO14" s="49"/>
      <c r="HP14" s="2"/>
      <c r="HQ14" s="134" t="s">
        <v>393</v>
      </c>
      <c r="HR14" s="23"/>
      <c r="HS14" s="50" t="s">
        <v>394</v>
      </c>
      <c r="HT14" s="23"/>
      <c r="HU14" s="35" t="s">
        <v>395</v>
      </c>
      <c r="HV14" s="23"/>
      <c r="HW14" s="23"/>
      <c r="HX14" s="35" t="s">
        <v>396</v>
      </c>
      <c r="HY14" s="23"/>
      <c r="HZ14" s="23"/>
      <c r="IA14" s="44" t="s">
        <v>397</v>
      </c>
      <c r="IB14" s="135" t="s">
        <v>398</v>
      </c>
      <c r="IC14" s="49"/>
      <c r="ID14" s="49"/>
      <c r="IE14" s="136" t="s">
        <v>399</v>
      </c>
      <c r="IF14" s="49"/>
      <c r="IG14" s="2"/>
      <c r="IH14" s="23"/>
      <c r="II14" s="23"/>
      <c r="IJ14" s="26" t="s">
        <v>60</v>
      </c>
      <c r="IK14" s="23"/>
      <c r="IL14" s="23"/>
      <c r="IM14" s="23"/>
      <c r="IN14" s="23"/>
      <c r="IO14" s="23"/>
      <c r="IP14" s="94" t="s">
        <v>400</v>
      </c>
      <c r="IQ14" s="23"/>
      <c r="IR14" s="23"/>
      <c r="IS14" s="44" t="s">
        <v>401</v>
      </c>
      <c r="IT14" s="49"/>
      <c r="IU14" s="44" t="s">
        <v>402</v>
      </c>
      <c r="IV14" s="137"/>
      <c r="IW14" s="80"/>
      <c r="IX14" s="80"/>
      <c r="IY14" s="23"/>
      <c r="JA14" s="35" t="s">
        <v>403</v>
      </c>
      <c r="JB14" s="23"/>
      <c r="JC14" s="105" t="s">
        <v>404</v>
      </c>
      <c r="JD14" s="23"/>
      <c r="JE14" s="44" t="s">
        <v>405</v>
      </c>
      <c r="JF14" s="49"/>
      <c r="JG14" s="2"/>
      <c r="JH14" s="138"/>
      <c r="JI14" s="44" t="s">
        <v>405</v>
      </c>
      <c r="JJ14" s="2"/>
      <c r="JK14" s="35" t="s">
        <v>406</v>
      </c>
      <c r="JL14" s="139" t="s">
        <v>407</v>
      </c>
      <c r="JM14" s="49"/>
      <c r="JN14" s="49"/>
      <c r="JO14" s="140" t="s">
        <v>57</v>
      </c>
      <c r="JP14" s="2"/>
      <c r="JQ14" s="139" t="s">
        <v>408</v>
      </c>
      <c r="JR14" s="49"/>
      <c r="JS14" s="2"/>
      <c r="JT14" s="23"/>
      <c r="JU14" s="139" t="s">
        <v>409</v>
      </c>
      <c r="JV14" s="2"/>
      <c r="JW14" s="23"/>
      <c r="JX14" s="23"/>
      <c r="JY14" s="23"/>
      <c r="JZ14" s="139" t="s">
        <v>410</v>
      </c>
      <c r="KA14" s="23"/>
      <c r="KB14" s="141" t="s">
        <v>411</v>
      </c>
      <c r="KC14" s="2"/>
      <c r="KD14" s="142"/>
      <c r="KE14" s="127" t="s">
        <v>412</v>
      </c>
      <c r="KF14" s="143"/>
      <c r="KG14" s="143"/>
      <c r="KH14" s="143"/>
      <c r="KI14" s="143"/>
      <c r="KJ14" s="143"/>
      <c r="KK14" s="143"/>
      <c r="KL14" s="143" t="s">
        <v>413</v>
      </c>
      <c r="KM14" s="143"/>
      <c r="KN14" s="143"/>
      <c r="KO14" s="143"/>
      <c r="KP14" s="143"/>
      <c r="KQ14" s="143"/>
      <c r="KR14" s="143"/>
      <c r="KS14" s="143"/>
      <c r="KT14" s="143"/>
      <c r="KU14" s="143"/>
      <c r="KV14" s="143"/>
      <c r="KW14" s="45" t="s">
        <v>414</v>
      </c>
      <c r="KX14" s="2"/>
      <c r="KY14" s="15"/>
      <c r="KZ14" s="15"/>
      <c r="LA14" s="44" t="s">
        <v>415</v>
      </c>
      <c r="LB14" s="2"/>
      <c r="LC14" s="44" t="s">
        <v>416</v>
      </c>
      <c r="LD14" s="49"/>
      <c r="LE14" s="44" t="s">
        <v>417</v>
      </c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44"/>
      <c r="LR14" s="23"/>
      <c r="LS14" s="145" t="s">
        <v>418</v>
      </c>
      <c r="LT14" s="146"/>
      <c r="LU14" s="146"/>
      <c r="LV14" s="146"/>
      <c r="LW14" s="146"/>
      <c r="LX14" s="146"/>
      <c r="LY14" s="56"/>
      <c r="LZ14" s="80"/>
      <c r="MA14" s="80"/>
      <c r="MB14" s="44" t="s">
        <v>419</v>
      </c>
      <c r="MC14" s="49"/>
      <c r="MD14" s="49"/>
      <c r="ME14" s="23"/>
      <c r="MF14" s="97"/>
      <c r="MG14" s="145" t="s">
        <v>420</v>
      </c>
      <c r="MH14" s="146"/>
      <c r="MI14" s="146"/>
      <c r="MJ14" s="146"/>
      <c r="MK14" s="146"/>
      <c r="ML14" s="146"/>
      <c r="MM14" s="146"/>
      <c r="MN14" s="56"/>
      <c r="MO14" s="26"/>
      <c r="MP14" s="26"/>
      <c r="MQ14" s="46"/>
      <c r="MR14" s="46"/>
      <c r="MS14" s="147" t="s">
        <v>421</v>
      </c>
      <c r="MT14" s="23"/>
      <c r="MU14" s="23"/>
      <c r="MV14" s="47" t="s">
        <v>60</v>
      </c>
      <c r="MW14" s="23"/>
      <c r="MX14" s="23"/>
      <c r="MY14" s="148" t="s">
        <v>60</v>
      </c>
      <c r="MZ14" s="2"/>
      <c r="NA14" s="23"/>
      <c r="NB14" s="149"/>
      <c r="NC14" s="111"/>
      <c r="ND14" s="150"/>
      <c r="NE14" s="150"/>
      <c r="NF14" s="36"/>
      <c r="NG14" s="36"/>
      <c r="NH14" s="150"/>
      <c r="NI14" s="150"/>
      <c r="NJ14" s="150"/>
      <c r="NK14" s="150"/>
      <c r="NL14" s="150"/>
      <c r="NM14" s="150"/>
      <c r="NN14" s="150"/>
      <c r="NO14" s="150"/>
      <c r="NP14" s="150"/>
      <c r="NQ14" s="151"/>
      <c r="NR14" s="151"/>
      <c r="NS14" s="151"/>
      <c r="NT14" s="151"/>
      <c r="NU14" s="151"/>
      <c r="NV14" s="151"/>
      <c r="NW14" s="151"/>
      <c r="NX14" s="151"/>
      <c r="NY14" s="151"/>
      <c r="NZ14" s="151"/>
      <c r="OA14" s="151"/>
      <c r="OB14" s="151"/>
      <c r="OC14" s="151"/>
      <c r="OD14" s="151"/>
      <c r="OE14" s="151"/>
      <c r="OF14" s="151"/>
      <c r="OG14" s="151"/>
      <c r="OH14" s="151"/>
      <c r="OI14" s="151"/>
      <c r="OJ14" s="151"/>
      <c r="OK14" s="151"/>
      <c r="OL14" s="151"/>
      <c r="OM14" s="151"/>
      <c r="ON14" s="151"/>
      <c r="OO14" s="151"/>
      <c r="OP14" s="151"/>
      <c r="OQ14" s="151"/>
      <c r="OR14" s="151"/>
      <c r="OS14" s="151"/>
      <c r="OT14" s="151"/>
      <c r="OU14" s="151"/>
      <c r="OV14" s="151"/>
      <c r="OW14" s="151"/>
      <c r="OX14" s="151"/>
      <c r="OY14" s="151"/>
      <c r="OZ14" s="151"/>
      <c r="PA14" s="151"/>
      <c r="PB14" s="151"/>
      <c r="PC14" s="151"/>
      <c r="PD14" s="151"/>
      <c r="PE14" s="151"/>
      <c r="PF14" s="151"/>
      <c r="PG14" s="151"/>
      <c r="PH14" s="151"/>
      <c r="PI14" s="151"/>
      <c r="PJ14" s="151"/>
      <c r="PK14" s="151"/>
      <c r="PL14" s="151"/>
      <c r="PM14" s="151"/>
      <c r="PN14" s="151"/>
      <c r="PO14" s="151"/>
      <c r="PP14" s="151"/>
    </row>
    <row r="15" ht="36.75" customHeight="1">
      <c r="A15" s="58"/>
      <c r="B15" s="25"/>
      <c r="C15" s="23"/>
      <c r="D15" s="152"/>
      <c r="E15" s="153" t="s">
        <v>422</v>
      </c>
      <c r="F15" s="115" t="s">
        <v>423</v>
      </c>
      <c r="G15" s="56"/>
      <c r="H15" s="116"/>
      <c r="I15" s="116"/>
      <c r="J15" s="154"/>
      <c r="K15" s="116"/>
      <c r="L15" s="118" t="s">
        <v>424</v>
      </c>
      <c r="M15" s="118" t="s">
        <v>425</v>
      </c>
      <c r="N15" s="155" t="s">
        <v>426</v>
      </c>
      <c r="O15" s="116"/>
      <c r="P15" s="116"/>
      <c r="Q15" s="116"/>
      <c r="R15" s="68" t="s">
        <v>427</v>
      </c>
      <c r="S15" s="68"/>
      <c r="T15" s="68" t="s">
        <v>427</v>
      </c>
      <c r="U15" s="68"/>
      <c r="V15" s="68" t="s">
        <v>427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85"/>
      <c r="AH15" s="23"/>
      <c r="AI15" s="70" t="s">
        <v>428</v>
      </c>
      <c r="AJ15" s="156" t="s">
        <v>429</v>
      </c>
      <c r="AK15" s="2"/>
      <c r="AL15" s="120" t="s">
        <v>430</v>
      </c>
      <c r="AM15" s="2"/>
      <c r="AN15" s="73" t="s">
        <v>431</v>
      </c>
      <c r="AO15" s="15"/>
      <c r="AP15" s="15"/>
      <c r="AQ15" s="15"/>
      <c r="AR15" s="121"/>
      <c r="AS15" s="86" t="s">
        <v>432</v>
      </c>
      <c r="AT15" s="125" t="s">
        <v>433</v>
      </c>
      <c r="AU15" s="49"/>
      <c r="AV15" s="49"/>
      <c r="AW15" s="49"/>
      <c r="AX15" s="49"/>
      <c r="AY15" s="49"/>
      <c r="AZ15" s="49"/>
      <c r="BA15" s="49"/>
      <c r="BB15" s="2"/>
      <c r="BC15" s="123" t="s">
        <v>433</v>
      </c>
      <c r="BD15" s="49"/>
      <c r="BE15" s="49"/>
      <c r="BF15" s="49"/>
      <c r="BG15" s="49"/>
      <c r="BH15" s="157" t="s">
        <v>434</v>
      </c>
      <c r="BI15" s="158" t="s">
        <v>435</v>
      </c>
      <c r="BJ15" s="38" t="s">
        <v>436</v>
      </c>
      <c r="BK15" s="49"/>
      <c r="BL15" s="49"/>
      <c r="BM15" s="49"/>
      <c r="BN15" s="49"/>
      <c r="BO15" s="2"/>
      <c r="BP15" s="15"/>
      <c r="BQ15" s="80"/>
      <c r="BR15" s="123" t="s">
        <v>437</v>
      </c>
      <c r="BS15" s="49"/>
      <c r="BT15" s="49"/>
      <c r="BU15" s="49"/>
      <c r="BV15" s="2"/>
      <c r="BW15" s="82" t="s">
        <v>438</v>
      </c>
      <c r="BX15" s="159" t="s">
        <v>439</v>
      </c>
      <c r="BY15" s="49"/>
      <c r="BZ15" s="49"/>
      <c r="CA15" s="49"/>
      <c r="CB15" s="49"/>
      <c r="CC15" s="49"/>
      <c r="CD15" s="49"/>
      <c r="CE15" s="49"/>
      <c r="CF15" s="49"/>
      <c r="CG15" s="160" t="s">
        <v>440</v>
      </c>
      <c r="CH15" s="2"/>
      <c r="CI15" s="161" t="s">
        <v>441</v>
      </c>
      <c r="CJ15" s="2"/>
      <c r="CK15" s="162" t="s">
        <v>442</v>
      </c>
      <c r="CL15" s="35" t="s">
        <v>443</v>
      </c>
      <c r="CM15" s="35" t="s">
        <v>444</v>
      </c>
      <c r="CN15" s="35" t="s">
        <v>445</v>
      </c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125" t="s">
        <v>446</v>
      </c>
      <c r="CZ15" s="49"/>
      <c r="DA15" s="2"/>
      <c r="DB15" s="23"/>
      <c r="DC15" s="35" t="s">
        <v>447</v>
      </c>
      <c r="DD15" s="23"/>
      <c r="DE15" s="44" t="s">
        <v>448</v>
      </c>
      <c r="DF15" s="2"/>
      <c r="DG15" s="23"/>
      <c r="DH15" s="23"/>
      <c r="DI15" s="126" t="s">
        <v>449</v>
      </c>
      <c r="DJ15" s="49"/>
      <c r="DK15" s="49"/>
      <c r="DL15" s="49"/>
      <c r="DM15" s="49"/>
      <c r="DN15" s="85"/>
      <c r="DO15" s="5"/>
      <c r="DP15" s="71" t="s">
        <v>450</v>
      </c>
      <c r="DQ15" s="148" t="s">
        <v>451</v>
      </c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163" t="s">
        <v>452</v>
      </c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2"/>
      <c r="EP15" s="164" t="s">
        <v>453</v>
      </c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94" t="s">
        <v>454</v>
      </c>
      <c r="FD15" s="130"/>
      <c r="FE15" s="85"/>
      <c r="FF15" s="95"/>
      <c r="FG15" s="23"/>
      <c r="FH15" s="23"/>
      <c r="FI15" s="131" t="s">
        <v>455</v>
      </c>
      <c r="FJ15" s="131" t="s">
        <v>456</v>
      </c>
      <c r="FK15" s="131" t="s">
        <v>457</v>
      </c>
      <c r="FL15" s="131" t="s">
        <v>458</v>
      </c>
      <c r="FM15" s="95"/>
      <c r="FN15" s="23"/>
      <c r="FO15" s="94" t="s">
        <v>459</v>
      </c>
      <c r="FP15" s="35" t="s">
        <v>460</v>
      </c>
      <c r="FQ15" s="26" t="s">
        <v>461</v>
      </c>
      <c r="FR15" s="26" t="s">
        <v>462</v>
      </c>
      <c r="FS15" s="23"/>
      <c r="FT15" s="44" t="s">
        <v>463</v>
      </c>
      <c r="FU15" s="2"/>
      <c r="FV15" s="23"/>
      <c r="FW15" s="23"/>
      <c r="FX15" s="23"/>
      <c r="FY15" s="23"/>
      <c r="FZ15" s="26" t="s">
        <v>464</v>
      </c>
      <c r="GA15" s="97"/>
      <c r="GB15" s="97"/>
      <c r="GC15" s="132"/>
      <c r="GD15" s="26" t="s">
        <v>465</v>
      </c>
      <c r="GE15" s="26" t="s">
        <v>466</v>
      </c>
      <c r="GF15" s="35" t="s">
        <v>467</v>
      </c>
      <c r="GG15" s="23"/>
      <c r="GH15" s="23"/>
      <c r="GI15" s="23"/>
      <c r="GJ15" s="35" t="s">
        <v>468</v>
      </c>
      <c r="GK15" s="26" t="s">
        <v>469</v>
      </c>
      <c r="GL15" s="44" t="s">
        <v>470</v>
      </c>
      <c r="GM15" s="2"/>
      <c r="GN15" s="23"/>
      <c r="GO15" s="44" t="s">
        <v>471</v>
      </c>
      <c r="GP15" s="2"/>
      <c r="GQ15" s="35" t="s">
        <v>472</v>
      </c>
      <c r="GR15" s="165" t="s">
        <v>473</v>
      </c>
      <c r="GS15" s="165" t="s">
        <v>474</v>
      </c>
      <c r="GT15" s="44" t="s">
        <v>475</v>
      </c>
      <c r="GU15" s="2"/>
      <c r="GV15" s="44" t="s">
        <v>476</v>
      </c>
      <c r="GW15" s="2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23"/>
      <c r="HI15" s="166" t="s">
        <v>477</v>
      </c>
      <c r="HJ15" s="2"/>
      <c r="HK15" s="101" t="s">
        <v>478</v>
      </c>
      <c r="HL15" s="44" t="s">
        <v>479</v>
      </c>
      <c r="HM15" s="2"/>
      <c r="HN15" s="44" t="s">
        <v>480</v>
      </c>
      <c r="HO15" s="49"/>
      <c r="HP15" s="2"/>
      <c r="HQ15" s="134" t="s">
        <v>481</v>
      </c>
      <c r="HR15" s="23"/>
      <c r="HS15" s="50" t="s">
        <v>482</v>
      </c>
      <c r="HT15" s="23"/>
      <c r="HU15" s="35" t="s">
        <v>483</v>
      </c>
      <c r="HV15" s="23"/>
      <c r="HW15" s="23"/>
      <c r="HX15" s="35" t="s">
        <v>484</v>
      </c>
      <c r="HY15" s="23"/>
      <c r="HZ15" s="23"/>
      <c r="IA15" s="35" t="s">
        <v>485</v>
      </c>
      <c r="IB15" s="135" t="s">
        <v>485</v>
      </c>
      <c r="IC15" s="49"/>
      <c r="ID15" s="49"/>
      <c r="IE15" s="136" t="s">
        <v>485</v>
      </c>
      <c r="IF15" s="49"/>
      <c r="IG15" s="2"/>
      <c r="IH15" s="23"/>
      <c r="II15" s="23"/>
      <c r="IJ15" s="167" t="s">
        <v>486</v>
      </c>
      <c r="IK15" s="23"/>
      <c r="IL15" s="23"/>
      <c r="IM15" s="23"/>
      <c r="IN15" s="23"/>
      <c r="IO15" s="23"/>
      <c r="IP15" s="94" t="s">
        <v>487</v>
      </c>
      <c r="IQ15" s="23"/>
      <c r="IR15" s="23"/>
      <c r="IS15" s="35" t="s">
        <v>488</v>
      </c>
      <c r="IT15" s="35" t="s">
        <v>489</v>
      </c>
      <c r="IU15" s="44" t="s">
        <v>490</v>
      </c>
      <c r="IV15" s="168"/>
      <c r="IW15" s="80"/>
      <c r="IX15" s="80"/>
      <c r="IY15" s="23"/>
      <c r="IZ15" s="23"/>
      <c r="JA15" s="35" t="s">
        <v>491</v>
      </c>
      <c r="JB15" s="23"/>
      <c r="JC15" s="105" t="s">
        <v>492</v>
      </c>
      <c r="JD15" s="23"/>
      <c r="JE15" s="35" t="s">
        <v>493</v>
      </c>
      <c r="JF15" s="35" t="s">
        <v>494</v>
      </c>
      <c r="JG15" s="35" t="s">
        <v>495</v>
      </c>
      <c r="JH15" s="26" t="s">
        <v>496</v>
      </c>
      <c r="JI15" s="44" t="s">
        <v>497</v>
      </c>
      <c r="JJ15" s="2"/>
      <c r="JK15" s="35" t="s">
        <v>498</v>
      </c>
      <c r="JL15" s="139" t="s">
        <v>499</v>
      </c>
      <c r="JM15" s="49"/>
      <c r="JN15" s="49"/>
      <c r="JO15" s="139" t="s">
        <v>500</v>
      </c>
      <c r="JP15" s="2"/>
      <c r="JQ15" s="139" t="s">
        <v>501</v>
      </c>
      <c r="JR15" s="49"/>
      <c r="JS15" s="2"/>
      <c r="JT15" s="23"/>
      <c r="JU15" s="139" t="s">
        <v>502</v>
      </c>
      <c r="JV15" s="2"/>
      <c r="JW15" s="23"/>
      <c r="JX15" s="23"/>
      <c r="JY15" s="23"/>
      <c r="JZ15" s="29" t="s">
        <v>503</v>
      </c>
      <c r="KA15" s="23"/>
      <c r="KB15" s="169" t="s">
        <v>504</v>
      </c>
      <c r="KC15" s="107" t="s">
        <v>505</v>
      </c>
      <c r="KD15" s="142"/>
      <c r="KE15" s="170" t="s">
        <v>506</v>
      </c>
      <c r="KF15" s="146"/>
      <c r="KG15" s="146"/>
      <c r="KH15" s="146"/>
      <c r="KI15" s="146"/>
      <c r="KJ15" s="146"/>
      <c r="KK15" s="146"/>
      <c r="KL15" s="170" t="s">
        <v>507</v>
      </c>
      <c r="KM15" s="170" t="s">
        <v>506</v>
      </c>
      <c r="KN15" s="146"/>
      <c r="KO15" s="146"/>
      <c r="KP15" s="146"/>
      <c r="KQ15" s="146"/>
      <c r="KR15" s="146"/>
      <c r="KS15" s="146"/>
      <c r="KT15" s="146"/>
      <c r="KU15" s="146"/>
      <c r="KV15" s="146"/>
      <c r="KW15" s="45" t="s">
        <v>508</v>
      </c>
      <c r="KX15" s="2"/>
      <c r="KY15" s="15"/>
      <c r="KZ15" s="15"/>
      <c r="LA15" s="44" t="s">
        <v>509</v>
      </c>
      <c r="LB15" s="2"/>
      <c r="LC15" s="44" t="s">
        <v>510</v>
      </c>
      <c r="LD15" s="49"/>
      <c r="LE15" s="44" t="s">
        <v>511</v>
      </c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97"/>
      <c r="LR15" s="23"/>
      <c r="LS15" s="145" t="s">
        <v>512</v>
      </c>
      <c r="LT15" s="146"/>
      <c r="LU15" s="146"/>
      <c r="LV15" s="146"/>
      <c r="LW15" s="146"/>
      <c r="LX15" s="146"/>
      <c r="LY15" s="56"/>
      <c r="LZ15" s="80"/>
      <c r="MA15" s="80"/>
      <c r="MB15" s="171" t="s">
        <v>513</v>
      </c>
      <c r="MC15" s="49"/>
      <c r="MD15" s="2"/>
      <c r="ME15" s="23"/>
      <c r="MF15" s="97"/>
      <c r="MG15" s="145" t="s">
        <v>514</v>
      </c>
      <c r="MH15" s="146"/>
      <c r="MI15" s="146"/>
      <c r="MJ15" s="146"/>
      <c r="MK15" s="146"/>
      <c r="ML15" s="146"/>
      <c r="MM15" s="146"/>
      <c r="MN15" s="56"/>
      <c r="MO15" s="26"/>
      <c r="MP15" s="26"/>
      <c r="MQ15" s="46"/>
      <c r="MR15" s="46"/>
      <c r="MS15" s="172" t="s">
        <v>515</v>
      </c>
      <c r="MT15" s="23"/>
      <c r="MU15" s="23"/>
      <c r="MV15" s="26" t="s">
        <v>516</v>
      </c>
      <c r="MW15" s="23"/>
      <c r="MX15" s="23"/>
      <c r="MY15" s="38" t="s">
        <v>517</v>
      </c>
      <c r="MZ15" s="2"/>
      <c r="NA15" s="23"/>
      <c r="NB15" s="3"/>
      <c r="ND15" s="150"/>
      <c r="NE15" s="150"/>
      <c r="NF15" s="36"/>
      <c r="NG15" s="36"/>
      <c r="NH15" s="150"/>
      <c r="NI15" s="150"/>
      <c r="NJ15" s="150"/>
      <c r="NK15" s="150"/>
      <c r="NL15" s="150"/>
      <c r="NM15" s="150"/>
      <c r="NN15" s="150"/>
      <c r="NO15" s="150"/>
      <c r="NP15" s="150"/>
      <c r="NQ15" s="151"/>
      <c r="NR15" s="151"/>
      <c r="NS15" s="151"/>
      <c r="NT15" s="151"/>
      <c r="NU15" s="151"/>
      <c r="NV15" s="151"/>
      <c r="NW15" s="151"/>
      <c r="NX15" s="151"/>
      <c r="NY15" s="151"/>
      <c r="NZ15" s="151"/>
      <c r="OA15" s="151"/>
      <c r="OB15" s="151"/>
      <c r="OC15" s="151"/>
      <c r="OD15" s="151"/>
      <c r="OE15" s="151"/>
      <c r="OF15" s="151"/>
      <c r="OG15" s="151"/>
      <c r="OH15" s="151"/>
      <c r="OI15" s="151"/>
      <c r="OJ15" s="151"/>
      <c r="OK15" s="151"/>
      <c r="OL15" s="151"/>
      <c r="OM15" s="151"/>
      <c r="ON15" s="151"/>
      <c r="OO15" s="151"/>
      <c r="OP15" s="151"/>
      <c r="OQ15" s="151"/>
      <c r="OR15" s="151"/>
      <c r="OS15" s="151"/>
      <c r="OT15" s="151"/>
      <c r="OU15" s="151"/>
      <c r="OV15" s="151"/>
      <c r="OW15" s="151"/>
      <c r="OX15" s="151"/>
      <c r="OY15" s="151"/>
      <c r="OZ15" s="151"/>
      <c r="PA15" s="151"/>
      <c r="PB15" s="151"/>
      <c r="PC15" s="151"/>
      <c r="PD15" s="151"/>
      <c r="PE15" s="151"/>
      <c r="PF15" s="151"/>
      <c r="PG15" s="151"/>
      <c r="PH15" s="151"/>
      <c r="PI15" s="151"/>
      <c r="PJ15" s="151"/>
      <c r="PK15" s="151"/>
      <c r="PL15" s="151"/>
      <c r="PM15" s="151"/>
      <c r="PN15" s="151"/>
      <c r="PO15" s="151"/>
      <c r="PP15" s="151"/>
    </row>
    <row r="16" ht="63.75" customHeight="1">
      <c r="A16" s="58"/>
      <c r="B16" s="55"/>
      <c r="C16" s="23"/>
      <c r="D16" s="152"/>
      <c r="E16" s="153" t="s">
        <v>518</v>
      </c>
      <c r="F16" s="173" t="s">
        <v>519</v>
      </c>
      <c r="G16" s="56"/>
      <c r="H16" s="116"/>
      <c r="I16" s="116"/>
      <c r="J16" s="117"/>
      <c r="K16" s="116"/>
      <c r="L16" s="66" t="s">
        <v>520</v>
      </c>
      <c r="M16" s="66" t="s">
        <v>521</v>
      </c>
      <c r="N16" s="155" t="s">
        <v>522</v>
      </c>
      <c r="O16" s="116"/>
      <c r="P16" s="116"/>
      <c r="Q16" s="116"/>
      <c r="R16" s="174" t="s">
        <v>523</v>
      </c>
      <c r="S16" s="49"/>
      <c r="T16" s="2"/>
      <c r="U16" s="174" t="s">
        <v>524</v>
      </c>
      <c r="V16" s="49"/>
      <c r="W16" s="49"/>
      <c r="X16" s="49"/>
      <c r="Y16" s="49"/>
      <c r="Z16" s="49"/>
      <c r="AA16" s="49"/>
      <c r="AB16" s="49"/>
      <c r="AC16" s="49"/>
      <c r="AD16" s="49"/>
      <c r="AE16" s="2"/>
      <c r="AF16" s="68" t="s">
        <v>524</v>
      </c>
      <c r="AG16" s="15"/>
      <c r="AH16" s="23"/>
      <c r="AI16" s="175" t="s">
        <v>525</v>
      </c>
      <c r="AJ16" s="156" t="s">
        <v>526</v>
      </c>
      <c r="AK16" s="2"/>
      <c r="AL16" s="120" t="s">
        <v>527</v>
      </c>
      <c r="AM16" s="2"/>
      <c r="AN16" s="176" t="s">
        <v>528</v>
      </c>
      <c r="AO16" s="15"/>
      <c r="AP16" s="15"/>
      <c r="AQ16" s="15"/>
      <c r="AR16" s="121"/>
      <c r="AS16" s="86" t="s">
        <v>529</v>
      </c>
      <c r="AT16" s="125" t="s">
        <v>530</v>
      </c>
      <c r="AU16" s="49"/>
      <c r="AV16" s="49"/>
      <c r="AW16" s="49"/>
      <c r="AX16" s="125" t="s">
        <v>531</v>
      </c>
      <c r="AY16" s="49"/>
      <c r="AZ16" s="49"/>
      <c r="BA16" s="49"/>
      <c r="BB16" s="49"/>
      <c r="BC16" s="49"/>
      <c r="BD16" s="49"/>
      <c r="BE16" s="49"/>
      <c r="BF16" s="49"/>
      <c r="BG16" s="49"/>
      <c r="BH16" s="177" t="s">
        <v>532</v>
      </c>
      <c r="BI16" s="2"/>
      <c r="BJ16" s="38" t="s">
        <v>533</v>
      </c>
      <c r="BK16" s="49"/>
      <c r="BL16" s="49"/>
      <c r="BM16" s="49"/>
      <c r="BN16" s="49"/>
      <c r="BO16" s="2"/>
      <c r="BP16" s="15"/>
      <c r="BQ16" s="80"/>
      <c r="BR16" s="123" t="s">
        <v>534</v>
      </c>
      <c r="BS16" s="49"/>
      <c r="BT16" s="49"/>
      <c r="BU16" s="49"/>
      <c r="BV16" s="2"/>
      <c r="BW16" s="82" t="s">
        <v>535</v>
      </c>
      <c r="BX16" s="159" t="s">
        <v>536</v>
      </c>
      <c r="BY16" s="49"/>
      <c r="BZ16" s="49"/>
      <c r="CA16" s="49"/>
      <c r="CB16" s="49"/>
      <c r="CC16" s="49"/>
      <c r="CD16" s="49"/>
      <c r="CE16" s="49"/>
      <c r="CF16" s="49"/>
      <c r="CG16" s="45" t="s">
        <v>537</v>
      </c>
      <c r="CH16" s="49"/>
      <c r="CI16" s="45" t="s">
        <v>538</v>
      </c>
      <c r="CJ16" s="2"/>
      <c r="CK16" s="31" t="s">
        <v>539</v>
      </c>
      <c r="CL16" s="35" t="s">
        <v>540</v>
      </c>
      <c r="CM16" s="35" t="s">
        <v>541</v>
      </c>
      <c r="CN16" s="35" t="s">
        <v>542</v>
      </c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125" t="s">
        <v>543</v>
      </c>
      <c r="CZ16" s="49"/>
      <c r="DA16" s="2"/>
      <c r="DB16" s="23"/>
      <c r="DC16" s="35" t="s">
        <v>544</v>
      </c>
      <c r="DD16" s="23"/>
      <c r="DE16" s="44" t="s">
        <v>545</v>
      </c>
      <c r="DF16" s="2"/>
      <c r="DG16" s="23"/>
      <c r="DH16" s="23"/>
      <c r="DI16" s="126" t="s">
        <v>546</v>
      </c>
      <c r="DJ16" s="49"/>
      <c r="DK16" s="49"/>
      <c r="DL16" s="49"/>
      <c r="DM16" s="49"/>
      <c r="DN16" s="85"/>
      <c r="DO16" s="5"/>
      <c r="DP16" s="71" t="s">
        <v>547</v>
      </c>
      <c r="DQ16" s="148" t="s">
        <v>548</v>
      </c>
      <c r="DR16" s="49"/>
      <c r="DS16" s="49"/>
      <c r="DT16" s="49"/>
      <c r="DU16" s="49"/>
      <c r="DV16" s="49"/>
      <c r="DW16" s="49"/>
      <c r="DX16" s="49"/>
      <c r="DY16" s="49"/>
      <c r="DZ16" s="49"/>
      <c r="EA16" s="2"/>
      <c r="EB16" s="178" t="s">
        <v>549</v>
      </c>
      <c r="EC16" s="49"/>
      <c r="ED16" s="49"/>
      <c r="EE16" s="49"/>
      <c r="EF16" s="49"/>
      <c r="EG16" s="179" t="s">
        <v>550</v>
      </c>
      <c r="EH16" s="49"/>
      <c r="EI16" s="49"/>
      <c r="EJ16" s="49"/>
      <c r="EK16" s="49"/>
      <c r="EL16" s="49"/>
      <c r="EM16" s="49"/>
      <c r="EN16" s="49"/>
      <c r="EO16" s="2"/>
      <c r="EP16" s="180" t="s">
        <v>551</v>
      </c>
      <c r="EQ16" s="49"/>
      <c r="ER16" s="49"/>
      <c r="ES16" s="49"/>
      <c r="ET16" s="49"/>
      <c r="EU16" s="49"/>
      <c r="EV16" s="2"/>
      <c r="EW16" s="180" t="s">
        <v>552</v>
      </c>
      <c r="EX16" s="49"/>
      <c r="EY16" s="49"/>
      <c r="EZ16" s="49"/>
      <c r="FA16" s="49"/>
      <c r="FB16" s="49"/>
      <c r="FC16" s="94" t="s">
        <v>553</v>
      </c>
      <c r="FD16" s="181"/>
      <c r="FE16" s="85"/>
      <c r="FF16" s="95"/>
      <c r="FG16" s="23"/>
      <c r="FH16" s="23"/>
      <c r="FI16" s="131" t="s">
        <v>554</v>
      </c>
      <c r="FJ16" s="131" t="s">
        <v>555</v>
      </c>
      <c r="FK16" s="131" t="s">
        <v>556</v>
      </c>
      <c r="FL16" s="131" t="s">
        <v>557</v>
      </c>
      <c r="FM16" s="95"/>
      <c r="FN16" s="23"/>
      <c r="FO16" s="94" t="s">
        <v>558</v>
      </c>
      <c r="FP16" s="35" t="s">
        <v>559</v>
      </c>
      <c r="FQ16" s="26" t="s">
        <v>560</v>
      </c>
      <c r="FR16" s="26" t="s">
        <v>561</v>
      </c>
      <c r="FS16" s="23"/>
      <c r="FT16" s="44" t="s">
        <v>562</v>
      </c>
      <c r="FU16" s="2"/>
      <c r="FV16" s="23"/>
      <c r="FW16" s="23"/>
      <c r="FX16" s="23"/>
      <c r="FY16" s="23"/>
      <c r="FZ16" s="26" t="s">
        <v>563</v>
      </c>
      <c r="GA16" s="97"/>
      <c r="GB16" s="97"/>
      <c r="GC16" s="132"/>
      <c r="GD16" s="26" t="s">
        <v>564</v>
      </c>
      <c r="GE16" s="26" t="s">
        <v>565</v>
      </c>
      <c r="GF16" s="35" t="s">
        <v>566</v>
      </c>
      <c r="GG16" s="23"/>
      <c r="GH16" s="23"/>
      <c r="GI16" s="23"/>
      <c r="GJ16" s="35" t="s">
        <v>567</v>
      </c>
      <c r="GK16" s="26" t="s">
        <v>568</v>
      </c>
      <c r="GL16" s="44" t="s">
        <v>569</v>
      </c>
      <c r="GM16" s="2"/>
      <c r="GN16" s="23"/>
      <c r="GO16" s="44" t="s">
        <v>570</v>
      </c>
      <c r="GP16" s="2"/>
      <c r="GQ16" s="35" t="s">
        <v>571</v>
      </c>
      <c r="GR16" s="94" t="s">
        <v>572</v>
      </c>
      <c r="GS16" s="94" t="s">
        <v>573</v>
      </c>
      <c r="GT16" s="44" t="s">
        <v>574</v>
      </c>
      <c r="GU16" s="2"/>
      <c r="GV16" s="44" t="s">
        <v>575</v>
      </c>
      <c r="GW16" s="2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23"/>
      <c r="HI16" s="166" t="s">
        <v>576</v>
      </c>
      <c r="HJ16" s="2"/>
      <c r="HK16" s="101" t="s">
        <v>577</v>
      </c>
      <c r="HL16" s="44" t="s">
        <v>578</v>
      </c>
      <c r="HM16" s="2"/>
      <c r="HN16" s="44" t="s">
        <v>579</v>
      </c>
      <c r="HO16" s="49"/>
      <c r="HP16" s="2"/>
      <c r="HQ16" s="134" t="s">
        <v>580</v>
      </c>
      <c r="HR16" s="23"/>
      <c r="HS16" s="50" t="s">
        <v>581</v>
      </c>
      <c r="HT16" s="23"/>
      <c r="HU16" s="35" t="s">
        <v>582</v>
      </c>
      <c r="HV16" s="23"/>
      <c r="HW16" s="23"/>
      <c r="HX16" s="35" t="s">
        <v>583</v>
      </c>
      <c r="HY16" s="23"/>
      <c r="HZ16" s="23"/>
      <c r="IA16" s="135" t="s">
        <v>584</v>
      </c>
      <c r="IB16" s="49"/>
      <c r="IC16" s="49"/>
      <c r="ID16" s="49"/>
      <c r="IE16" s="136" t="s">
        <v>585</v>
      </c>
      <c r="IF16" s="49"/>
      <c r="IG16" s="2"/>
      <c r="IH16" s="23"/>
      <c r="II16" s="23"/>
      <c r="IJ16" s="26" t="s">
        <v>586</v>
      </c>
      <c r="IK16" s="23"/>
      <c r="IL16" s="23"/>
      <c r="IM16" s="23"/>
      <c r="IN16" s="23"/>
      <c r="IO16" s="23"/>
      <c r="IP16" s="94" t="s">
        <v>587</v>
      </c>
      <c r="IQ16" s="23"/>
      <c r="IR16" s="23"/>
      <c r="IS16" s="35" t="s">
        <v>588</v>
      </c>
      <c r="IT16" s="35" t="s">
        <v>589</v>
      </c>
      <c r="IU16" s="44" t="s">
        <v>590</v>
      </c>
      <c r="IV16" s="168"/>
      <c r="IW16" s="80"/>
      <c r="IX16" s="80"/>
      <c r="IY16" s="23"/>
      <c r="IZ16" s="23"/>
      <c r="JA16" s="35" t="s">
        <v>591</v>
      </c>
      <c r="JB16" s="23"/>
      <c r="JC16" s="105" t="s">
        <v>592</v>
      </c>
      <c r="JD16" s="23"/>
      <c r="JE16" s="35" t="s">
        <v>593</v>
      </c>
      <c r="JF16" s="35" t="s">
        <v>594</v>
      </c>
      <c r="JG16" s="35" t="s">
        <v>595</v>
      </c>
      <c r="JH16" s="26" t="s">
        <v>596</v>
      </c>
      <c r="JI16" s="44" t="s">
        <v>597</v>
      </c>
      <c r="JJ16" s="2"/>
      <c r="JK16" s="35" t="s">
        <v>598</v>
      </c>
      <c r="JL16" s="139" t="s">
        <v>599</v>
      </c>
      <c r="JM16" s="49"/>
      <c r="JN16" s="49"/>
      <c r="JO16" s="139" t="s">
        <v>600</v>
      </c>
      <c r="JP16" s="2"/>
      <c r="JQ16" s="139" t="s">
        <v>601</v>
      </c>
      <c r="JR16" s="49"/>
      <c r="JS16" s="2"/>
      <c r="JT16" s="23"/>
      <c r="JU16" s="139" t="s">
        <v>602</v>
      </c>
      <c r="JV16" s="2"/>
      <c r="JW16" s="23"/>
      <c r="JX16" s="23"/>
      <c r="JY16" s="23"/>
      <c r="JZ16" s="29" t="s">
        <v>603</v>
      </c>
      <c r="KA16" s="23"/>
      <c r="KB16" s="107" t="s">
        <v>604</v>
      </c>
      <c r="KC16" s="29" t="s">
        <v>605</v>
      </c>
      <c r="KD16" s="182"/>
      <c r="KE16" s="38" t="s">
        <v>606</v>
      </c>
      <c r="KF16" s="49"/>
      <c r="KG16" s="49"/>
      <c r="KH16" s="49"/>
      <c r="KI16" s="49"/>
      <c r="KJ16" s="49"/>
      <c r="KK16" s="49"/>
      <c r="KL16" s="38" t="s">
        <v>607</v>
      </c>
      <c r="KM16" s="38" t="s">
        <v>608</v>
      </c>
      <c r="KN16" s="49"/>
      <c r="KO16" s="49"/>
      <c r="KP16" s="49"/>
      <c r="KQ16" s="49"/>
      <c r="KR16" s="49"/>
      <c r="KS16" s="49"/>
      <c r="KT16" s="49"/>
      <c r="KU16" s="49"/>
      <c r="KV16" s="49"/>
      <c r="KW16" s="45" t="s">
        <v>609</v>
      </c>
      <c r="KX16" s="2"/>
      <c r="KY16" s="15"/>
      <c r="KZ16" s="15"/>
      <c r="LA16" s="44" t="s">
        <v>610</v>
      </c>
      <c r="LB16" s="2"/>
      <c r="LC16" s="44" t="s">
        <v>611</v>
      </c>
      <c r="LD16" s="49"/>
      <c r="LE16" s="44" t="s">
        <v>612</v>
      </c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97"/>
      <c r="LR16" s="23"/>
      <c r="LS16" s="145" t="s">
        <v>613</v>
      </c>
      <c r="LT16" s="146"/>
      <c r="LU16" s="146"/>
      <c r="LV16" s="146"/>
      <c r="LW16" s="146"/>
      <c r="LX16" s="146"/>
      <c r="LY16" s="56"/>
      <c r="LZ16" s="80"/>
      <c r="MA16" s="80"/>
      <c r="MB16" s="171" t="s">
        <v>614</v>
      </c>
      <c r="MC16" s="49"/>
      <c r="MD16" s="2"/>
      <c r="ME16" s="23"/>
      <c r="MF16" s="97"/>
      <c r="MG16" s="145" t="s">
        <v>615</v>
      </c>
      <c r="MH16" s="146"/>
      <c r="MI16" s="146"/>
      <c r="MJ16" s="146"/>
      <c r="MK16" s="146"/>
      <c r="ML16" s="146"/>
      <c r="MM16" s="146"/>
      <c r="MN16" s="56"/>
      <c r="MO16" s="26"/>
      <c r="MP16" s="26"/>
      <c r="MQ16" s="46"/>
      <c r="MR16" s="46"/>
      <c r="MS16" s="41" t="s">
        <v>616</v>
      </c>
      <c r="MT16" s="23"/>
      <c r="MU16" s="23"/>
      <c r="MV16" s="26" t="s">
        <v>617</v>
      </c>
      <c r="MW16" s="23"/>
      <c r="MX16" s="23"/>
      <c r="MY16" s="38" t="s">
        <v>618</v>
      </c>
      <c r="MZ16" s="2"/>
      <c r="NA16" s="23"/>
      <c r="NB16" s="3"/>
      <c r="NC16" s="111"/>
      <c r="ND16" s="150"/>
      <c r="NE16" s="150"/>
      <c r="NF16" s="36"/>
      <c r="NG16" s="36"/>
      <c r="NH16" s="150"/>
      <c r="NI16" s="150"/>
      <c r="NJ16" s="150"/>
      <c r="NK16" s="150"/>
      <c r="NL16" s="150"/>
      <c r="NM16" s="150"/>
      <c r="NN16" s="150"/>
      <c r="NO16" s="150"/>
      <c r="NP16" s="150"/>
      <c r="NQ16" s="151"/>
      <c r="NR16" s="151"/>
      <c r="NS16" s="151"/>
      <c r="NT16" s="151"/>
      <c r="NU16" s="151"/>
      <c r="NV16" s="151"/>
      <c r="NW16" s="151"/>
      <c r="NX16" s="151"/>
      <c r="NY16" s="151"/>
      <c r="NZ16" s="151"/>
      <c r="OA16" s="151"/>
      <c r="OB16" s="151"/>
      <c r="OC16" s="151"/>
      <c r="OD16" s="151"/>
      <c r="OE16" s="151"/>
      <c r="OF16" s="151"/>
      <c r="OG16" s="151"/>
      <c r="OH16" s="151"/>
      <c r="OI16" s="151"/>
      <c r="OJ16" s="151"/>
      <c r="OK16" s="151"/>
      <c r="OL16" s="151"/>
      <c r="OM16" s="151"/>
      <c r="ON16" s="151"/>
      <c r="OO16" s="151"/>
      <c r="OP16" s="151"/>
      <c r="OQ16" s="151"/>
      <c r="OR16" s="151"/>
      <c r="OS16" s="151"/>
      <c r="OT16" s="151"/>
      <c r="OU16" s="151"/>
      <c r="OV16" s="151"/>
      <c r="OW16" s="151"/>
      <c r="OX16" s="151"/>
      <c r="OY16" s="151"/>
      <c r="OZ16" s="151"/>
      <c r="PA16" s="151"/>
      <c r="PB16" s="151"/>
      <c r="PC16" s="151"/>
      <c r="PD16" s="151"/>
      <c r="PE16" s="151"/>
      <c r="PF16" s="151"/>
      <c r="PG16" s="151"/>
      <c r="PH16" s="151"/>
      <c r="PI16" s="151"/>
      <c r="PJ16" s="151"/>
      <c r="PK16" s="151"/>
      <c r="PL16" s="151"/>
      <c r="PM16" s="151"/>
      <c r="PN16" s="151"/>
      <c r="PO16" s="151"/>
      <c r="PP16" s="151"/>
    </row>
    <row r="17" ht="150.0" customHeight="1">
      <c r="A17" s="16"/>
      <c r="B17" s="183" t="s">
        <v>619</v>
      </c>
      <c r="C17" s="184"/>
      <c r="D17" s="185"/>
      <c r="E17" s="184"/>
      <c r="F17" s="118" t="s">
        <v>620</v>
      </c>
      <c r="G17" s="118" t="s">
        <v>620</v>
      </c>
      <c r="H17" s="116"/>
      <c r="I17" s="116"/>
      <c r="J17" s="186"/>
      <c r="K17" s="118" t="s">
        <v>620</v>
      </c>
      <c r="L17" s="116"/>
      <c r="M17" s="116"/>
      <c r="N17" s="61" t="s">
        <v>129</v>
      </c>
      <c r="O17" s="187"/>
      <c r="P17" s="116"/>
      <c r="Q17" s="116"/>
      <c r="R17" s="188"/>
      <c r="S17" s="188"/>
      <c r="T17" s="188"/>
      <c r="U17" s="61" t="s">
        <v>621</v>
      </c>
      <c r="V17" s="189" t="s">
        <v>622</v>
      </c>
      <c r="W17" s="189" t="s">
        <v>623</v>
      </c>
      <c r="X17" s="189" t="s">
        <v>623</v>
      </c>
      <c r="Y17" s="189" t="s">
        <v>624</v>
      </c>
      <c r="Z17" s="190" t="s">
        <v>625</v>
      </c>
      <c r="AA17" s="109" t="s">
        <v>626</v>
      </c>
      <c r="AB17" s="35" t="s">
        <v>627</v>
      </c>
      <c r="AC17" s="35" t="s">
        <v>628</v>
      </c>
      <c r="AD17" s="35" t="s">
        <v>629</v>
      </c>
      <c r="AE17" s="191" t="s">
        <v>630</v>
      </c>
      <c r="AF17" s="69" t="s">
        <v>630</v>
      </c>
      <c r="AG17" s="69" t="s">
        <v>631</v>
      </c>
      <c r="AH17" s="69" t="s">
        <v>631</v>
      </c>
      <c r="AI17" s="69" t="s">
        <v>631</v>
      </c>
      <c r="AJ17" s="69" t="s">
        <v>631</v>
      </c>
      <c r="AK17" s="69" t="s">
        <v>631</v>
      </c>
      <c r="AL17" s="70" t="s">
        <v>632</v>
      </c>
      <c r="AM17" s="121"/>
      <c r="AN17" s="70" t="s">
        <v>633</v>
      </c>
      <c r="AO17" s="73" t="s">
        <v>634</v>
      </c>
      <c r="AP17" s="73" t="s">
        <v>635</v>
      </c>
      <c r="AQ17" s="73" t="s">
        <v>636</v>
      </c>
      <c r="AR17" s="192"/>
      <c r="AS17" s="192"/>
      <c r="AT17" s="192"/>
      <c r="AU17" s="192"/>
      <c r="AV17" s="192"/>
      <c r="AW17" s="192"/>
      <c r="AX17" s="192"/>
      <c r="AY17" s="192"/>
      <c r="AZ17" s="15" t="s">
        <v>637</v>
      </c>
      <c r="BA17" s="23"/>
      <c r="BB17" s="70" t="s">
        <v>638</v>
      </c>
      <c r="BC17" s="193" t="s">
        <v>639</v>
      </c>
      <c r="BD17" s="193" t="s">
        <v>640</v>
      </c>
      <c r="BE17" s="193" t="s">
        <v>640</v>
      </c>
      <c r="BF17" s="193" t="s">
        <v>641</v>
      </c>
      <c r="BG17" s="15" t="s">
        <v>642</v>
      </c>
      <c r="BH17" s="79" t="s">
        <v>643</v>
      </c>
      <c r="BI17" s="79" t="s">
        <v>643</v>
      </c>
      <c r="BJ17" s="79" t="s">
        <v>643</v>
      </c>
      <c r="BK17" s="79" t="s">
        <v>643</v>
      </c>
      <c r="BL17" s="79" t="s">
        <v>643</v>
      </c>
      <c r="BM17" s="79" t="s">
        <v>643</v>
      </c>
      <c r="BN17" s="79" t="s">
        <v>643</v>
      </c>
      <c r="BO17" s="79" t="s">
        <v>643</v>
      </c>
      <c r="BP17" s="79" t="s">
        <v>643</v>
      </c>
      <c r="BQ17" s="194" t="s">
        <v>644</v>
      </c>
      <c r="BR17" s="5" t="s">
        <v>643</v>
      </c>
      <c r="BS17" s="5" t="s">
        <v>643</v>
      </c>
      <c r="BT17" s="5" t="s">
        <v>643</v>
      </c>
      <c r="BU17" s="5" t="s">
        <v>643</v>
      </c>
      <c r="BV17" s="5" t="s">
        <v>643</v>
      </c>
      <c r="BW17" s="5" t="s">
        <v>160</v>
      </c>
      <c r="BX17" s="82" t="s">
        <v>645</v>
      </c>
      <c r="BY17" s="195" t="s">
        <v>646</v>
      </c>
      <c r="BZ17" s="196" t="s">
        <v>131</v>
      </c>
      <c r="CA17" s="196" t="s">
        <v>131</v>
      </c>
      <c r="CB17" s="197" t="s">
        <v>131</v>
      </c>
      <c r="CC17" s="197" t="s">
        <v>131</v>
      </c>
      <c r="CD17" s="198" t="s">
        <v>131</v>
      </c>
      <c r="CE17" s="197" t="s">
        <v>647</v>
      </c>
      <c r="CF17" s="75" t="s">
        <v>648</v>
      </c>
      <c r="CG17" s="199"/>
      <c r="CH17" s="35" t="s">
        <v>649</v>
      </c>
      <c r="CI17" s="35" t="s">
        <v>650</v>
      </c>
      <c r="CJ17" s="200" t="s">
        <v>651</v>
      </c>
      <c r="CK17" s="98" t="s">
        <v>652</v>
      </c>
      <c r="CL17" s="3"/>
      <c r="CM17" s="87" t="s">
        <v>653</v>
      </c>
      <c r="CN17" s="87" t="s">
        <v>654</v>
      </c>
      <c r="CO17" s="87" t="s">
        <v>654</v>
      </c>
      <c r="CP17" s="87" t="s">
        <v>655</v>
      </c>
      <c r="CQ17" s="33" t="s">
        <v>656</v>
      </c>
      <c r="CR17" s="88" t="s">
        <v>657</v>
      </c>
      <c r="CS17" s="88" t="s">
        <v>658</v>
      </c>
      <c r="CT17" s="35" t="s">
        <v>267</v>
      </c>
      <c r="CU17" s="35" t="s">
        <v>659</v>
      </c>
      <c r="CV17" s="5" t="s">
        <v>660</v>
      </c>
      <c r="CW17" s="5" t="s">
        <v>660</v>
      </c>
      <c r="CX17" s="5" t="s">
        <v>660</v>
      </c>
      <c r="CY17" s="97"/>
      <c r="CZ17" s="97"/>
      <c r="DA17" s="201" t="s">
        <v>661</v>
      </c>
      <c r="DB17" s="26" t="s">
        <v>662</v>
      </c>
      <c r="DC17" s="23"/>
      <c r="DD17" s="26" t="s">
        <v>663</v>
      </c>
      <c r="DE17" s="26" t="s">
        <v>664</v>
      </c>
      <c r="DF17" s="80"/>
      <c r="DG17" s="97"/>
      <c r="DH17" s="35" t="s">
        <v>665</v>
      </c>
      <c r="DI17" s="35" t="s">
        <v>666</v>
      </c>
      <c r="DJ17" s="26" t="s">
        <v>667</v>
      </c>
      <c r="DK17" s="26" t="s">
        <v>158</v>
      </c>
      <c r="DL17" s="26" t="s">
        <v>668</v>
      </c>
      <c r="DM17" s="26" t="s">
        <v>158</v>
      </c>
      <c r="DN17" s="26" t="s">
        <v>158</v>
      </c>
      <c r="DO17" s="26" t="s">
        <v>158</v>
      </c>
      <c r="DP17" s="26" t="s">
        <v>158</v>
      </c>
      <c r="DQ17" s="26" t="s">
        <v>669</v>
      </c>
      <c r="DR17" s="202" t="s">
        <v>670</v>
      </c>
      <c r="DS17" s="203" t="s">
        <v>670</v>
      </c>
      <c r="DT17" s="204" t="s">
        <v>670</v>
      </c>
      <c r="DU17" s="204" t="s">
        <v>670</v>
      </c>
      <c r="DV17" s="204" t="s">
        <v>670</v>
      </c>
      <c r="DW17" s="204" t="s">
        <v>670</v>
      </c>
      <c r="DX17" s="204" t="s">
        <v>670</v>
      </c>
      <c r="DY17" s="204" t="s">
        <v>670</v>
      </c>
      <c r="DZ17" s="205" t="s">
        <v>670</v>
      </c>
      <c r="EA17" s="205" t="s">
        <v>670</v>
      </c>
      <c r="EB17" s="205" t="s">
        <v>670</v>
      </c>
      <c r="EC17" s="205" t="s">
        <v>670</v>
      </c>
      <c r="ED17" s="205" t="s">
        <v>670</v>
      </c>
      <c r="EE17" s="205" t="s">
        <v>670</v>
      </c>
      <c r="EF17" s="205" t="s">
        <v>670</v>
      </c>
      <c r="EG17" s="206" t="s">
        <v>671</v>
      </c>
      <c r="EH17" s="206" t="s">
        <v>671</v>
      </c>
      <c r="EI17" s="206" t="s">
        <v>671</v>
      </c>
      <c r="EJ17" s="206" t="s">
        <v>671</v>
      </c>
      <c r="EK17" s="206" t="s">
        <v>672</v>
      </c>
      <c r="EL17" s="207" t="s">
        <v>673</v>
      </c>
      <c r="EM17" s="208" t="s">
        <v>674</v>
      </c>
      <c r="EN17" s="209" t="s">
        <v>675</v>
      </c>
      <c r="EO17" s="35" t="s">
        <v>676</v>
      </c>
      <c r="EP17" s="35" t="s">
        <v>677</v>
      </c>
      <c r="EQ17" s="35" t="s">
        <v>678</v>
      </c>
      <c r="ER17" s="35" t="s">
        <v>679</v>
      </c>
      <c r="ES17" s="35" t="s">
        <v>680</v>
      </c>
      <c r="ET17" s="35" t="s">
        <v>634</v>
      </c>
      <c r="EU17" s="210" t="s">
        <v>681</v>
      </c>
      <c r="EV17" s="211" t="s">
        <v>682</v>
      </c>
      <c r="EW17" s="23" t="s">
        <v>683</v>
      </c>
      <c r="EX17" s="23"/>
      <c r="EY17" s="23"/>
      <c r="EZ17" s="23"/>
      <c r="FA17" s="94" t="s">
        <v>684</v>
      </c>
      <c r="FB17" s="81" t="s">
        <v>685</v>
      </c>
      <c r="FC17" s="81" t="s">
        <v>686</v>
      </c>
      <c r="FD17" s="131" t="s">
        <v>687</v>
      </c>
      <c r="FE17" s="35" t="s">
        <v>131</v>
      </c>
      <c r="FF17" s="35" t="s">
        <v>688</v>
      </c>
      <c r="FG17" s="94" t="s">
        <v>689</v>
      </c>
      <c r="FH17" s="23"/>
      <c r="FI17" s="26" t="s">
        <v>39</v>
      </c>
      <c r="FJ17" s="26" t="s">
        <v>690</v>
      </c>
      <c r="FK17" s="26" t="s">
        <v>39</v>
      </c>
      <c r="FL17" s="26" t="s">
        <v>691</v>
      </c>
      <c r="FM17" s="95"/>
      <c r="FN17" s="23"/>
      <c r="FO17" s="33" t="s">
        <v>692</v>
      </c>
      <c r="FP17" s="26" t="s">
        <v>39</v>
      </c>
      <c r="FQ17" s="97"/>
      <c r="FR17" s="26" t="s">
        <v>693</v>
      </c>
      <c r="FS17" s="23"/>
      <c r="FT17" s="94" t="s">
        <v>694</v>
      </c>
      <c r="FU17" s="94" t="s">
        <v>695</v>
      </c>
      <c r="FV17" s="94" t="s">
        <v>696</v>
      </c>
      <c r="FW17" s="24"/>
      <c r="FX17" s="26" t="s">
        <v>697</v>
      </c>
      <c r="FY17" s="26" t="s">
        <v>697</v>
      </c>
      <c r="FZ17" s="23"/>
      <c r="GA17" s="32"/>
      <c r="GB17" s="32"/>
      <c r="GC17" s="23"/>
      <c r="GD17" s="26" t="s">
        <v>697</v>
      </c>
      <c r="GE17" s="80"/>
      <c r="GF17" s="23"/>
      <c r="GG17" s="71" t="s">
        <v>216</v>
      </c>
      <c r="GH17" s="35" t="s">
        <v>698</v>
      </c>
      <c r="GI17" s="35" t="s">
        <v>699</v>
      </c>
      <c r="GJ17" s="35" t="s">
        <v>700</v>
      </c>
      <c r="GK17" s="35" t="s">
        <v>701</v>
      </c>
      <c r="GL17" s="35" t="s">
        <v>702</v>
      </c>
      <c r="GM17" s="212" t="s">
        <v>703</v>
      </c>
      <c r="GN17" s="23"/>
      <c r="GO17" s="23"/>
      <c r="GP17" s="35" t="s">
        <v>704</v>
      </c>
      <c r="GQ17" s="190" t="s">
        <v>705</v>
      </c>
      <c r="GR17" s="94" t="s">
        <v>706</v>
      </c>
      <c r="GS17" s="23"/>
      <c r="GT17" s="26" t="s">
        <v>707</v>
      </c>
      <c r="GU17" s="23"/>
      <c r="GV17" s="23"/>
      <c r="GW17" s="35" t="s">
        <v>708</v>
      </c>
      <c r="GX17" s="35" t="s">
        <v>14</v>
      </c>
      <c r="GY17" s="213" t="s">
        <v>709</v>
      </c>
      <c r="GZ17" s="35" t="s">
        <v>710</v>
      </c>
      <c r="HA17" s="35" t="s">
        <v>711</v>
      </c>
      <c r="HB17" s="206" t="s">
        <v>712</v>
      </c>
      <c r="HC17" s="206" t="s">
        <v>712</v>
      </c>
      <c r="HD17" s="26" t="s">
        <v>713</v>
      </c>
      <c r="HE17" s="26" t="s">
        <v>714</v>
      </c>
      <c r="HF17" s="26" t="s">
        <v>714</v>
      </c>
      <c r="HG17" s="26" t="s">
        <v>714</v>
      </c>
      <c r="HH17" s="26" t="s">
        <v>714</v>
      </c>
      <c r="HI17" s="26" t="s">
        <v>714</v>
      </c>
      <c r="HJ17" s="26" t="s">
        <v>714</v>
      </c>
      <c r="HK17" s="26" t="s">
        <v>714</v>
      </c>
      <c r="HL17" s="26" t="s">
        <v>714</v>
      </c>
      <c r="HM17" s="26" t="s">
        <v>714</v>
      </c>
      <c r="HN17" s="26" t="s">
        <v>714</v>
      </c>
      <c r="HO17" s="26" t="s">
        <v>714</v>
      </c>
      <c r="HP17" s="26" t="s">
        <v>715</v>
      </c>
      <c r="HQ17" s="23"/>
      <c r="HR17" s="23"/>
      <c r="HS17" s="100" t="s">
        <v>716</v>
      </c>
      <c r="HT17" s="214"/>
      <c r="HU17" s="23"/>
      <c r="HV17" s="23"/>
      <c r="HW17" s="23"/>
      <c r="HX17" s="35" t="s">
        <v>236</v>
      </c>
      <c r="HY17" s="35" t="s">
        <v>717</v>
      </c>
      <c r="HZ17" s="35" t="s">
        <v>298</v>
      </c>
      <c r="IA17" s="35" t="s">
        <v>718</v>
      </c>
      <c r="IB17" s="3"/>
      <c r="IC17" s="29" t="s">
        <v>719</v>
      </c>
      <c r="ID17" s="215" t="s">
        <v>720</v>
      </c>
      <c r="IE17" s="215" t="s">
        <v>721</v>
      </c>
      <c r="IF17" s="23"/>
      <c r="IG17" s="216" t="s">
        <v>722</v>
      </c>
      <c r="IH17" s="23"/>
      <c r="II17" s="23"/>
      <c r="IJ17" s="29" t="s">
        <v>723</v>
      </c>
      <c r="IK17" s="29" t="s">
        <v>724</v>
      </c>
      <c r="IL17" s="29" t="s">
        <v>725</v>
      </c>
      <c r="IM17" s="23"/>
      <c r="IN17" s="23"/>
      <c r="IO17" s="23"/>
      <c r="IP17" s="35" t="s">
        <v>726</v>
      </c>
      <c r="IQ17" s="24"/>
      <c r="IR17" s="23"/>
      <c r="IS17" s="23"/>
      <c r="IT17" s="26" t="s">
        <v>727</v>
      </c>
      <c r="IU17" s="217" t="s">
        <v>728</v>
      </c>
      <c r="IV17" s="217" t="s">
        <v>728</v>
      </c>
      <c r="IW17" s="217" t="s">
        <v>728</v>
      </c>
      <c r="IX17" s="217" t="s">
        <v>728</v>
      </c>
      <c r="IY17" s="217" t="s">
        <v>728</v>
      </c>
      <c r="IZ17" s="217" t="s">
        <v>728</v>
      </c>
      <c r="JA17" s="217" t="s">
        <v>728</v>
      </c>
      <c r="JB17" s="217" t="s">
        <v>728</v>
      </c>
      <c r="JC17" s="217" t="s">
        <v>729</v>
      </c>
      <c r="JD17" s="105" t="s">
        <v>730</v>
      </c>
      <c r="JE17" s="109" t="s">
        <v>731</v>
      </c>
      <c r="JF17" s="23"/>
      <c r="JG17" s="94" t="s">
        <v>732</v>
      </c>
      <c r="JH17" s="35" t="s">
        <v>733</v>
      </c>
      <c r="JI17" s="35" t="s">
        <v>734</v>
      </c>
      <c r="JJ17" s="71" t="s">
        <v>735</v>
      </c>
      <c r="JK17" s="71" t="s">
        <v>736</v>
      </c>
      <c r="JL17" s="15" t="s">
        <v>737</v>
      </c>
      <c r="JM17" s="15" t="s">
        <v>737</v>
      </c>
      <c r="JN17" s="218" t="s">
        <v>738</v>
      </c>
      <c r="JO17" s="26" t="s">
        <v>739</v>
      </c>
      <c r="JP17" s="26" t="s">
        <v>14</v>
      </c>
      <c r="JQ17" s="26" t="s">
        <v>14</v>
      </c>
      <c r="JR17" s="5" t="s">
        <v>740</v>
      </c>
      <c r="JS17" s="5" t="s">
        <v>740</v>
      </c>
      <c r="JT17" s="218" t="s">
        <v>741</v>
      </c>
      <c r="JU17" s="218" t="s">
        <v>742</v>
      </c>
      <c r="JV17" s="94" t="s">
        <v>743</v>
      </c>
      <c r="JW17" s="26" t="s">
        <v>744</v>
      </c>
      <c r="JX17" s="15" t="s">
        <v>745</v>
      </c>
      <c r="JY17" s="29" t="s">
        <v>746</v>
      </c>
      <c r="JZ17" s="15" t="s">
        <v>747</v>
      </c>
      <c r="KA17" s="15" t="s">
        <v>747</v>
      </c>
      <c r="KB17" s="15" t="s">
        <v>747</v>
      </c>
      <c r="KC17" s="15" t="s">
        <v>747</v>
      </c>
      <c r="KD17" s="108" t="s">
        <v>285</v>
      </c>
      <c r="KE17" s="15" t="s">
        <v>747</v>
      </c>
      <c r="KF17" s="15" t="s">
        <v>747</v>
      </c>
      <c r="KG17" s="15" t="s">
        <v>747</v>
      </c>
      <c r="KH17" s="15" t="s">
        <v>747</v>
      </c>
      <c r="KI17" s="15" t="s">
        <v>747</v>
      </c>
      <c r="KJ17" s="15" t="s">
        <v>747</v>
      </c>
      <c r="KK17" s="15" t="s">
        <v>747</v>
      </c>
      <c r="KL17" s="15" t="s">
        <v>747</v>
      </c>
      <c r="KM17" s="23"/>
      <c r="KN17" s="23"/>
      <c r="KO17" s="23"/>
      <c r="KP17" s="23"/>
      <c r="KQ17" s="23"/>
      <c r="KR17" s="26" t="s">
        <v>744</v>
      </c>
      <c r="KS17" s="35" t="s">
        <v>748</v>
      </c>
      <c r="KT17" s="31" t="s">
        <v>749</v>
      </c>
      <c r="KU17" s="97"/>
      <c r="KV17" s="23"/>
      <c r="KW17" s="219"/>
      <c r="KX17" s="23"/>
      <c r="KY17" s="23"/>
      <c r="KZ17" s="23"/>
      <c r="LA17" s="32"/>
      <c r="LB17" s="32"/>
      <c r="LC17" s="32"/>
      <c r="LD17" s="32"/>
      <c r="LE17" s="32"/>
      <c r="LF17" s="35" t="s">
        <v>750</v>
      </c>
      <c r="LG17" s="35" t="s">
        <v>751</v>
      </c>
      <c r="LH17" s="35" t="s">
        <v>752</v>
      </c>
      <c r="LI17" s="35" t="s">
        <v>753</v>
      </c>
      <c r="LJ17" s="33" t="s">
        <v>250</v>
      </c>
      <c r="LK17" s="23"/>
      <c r="LL17" s="33" t="s">
        <v>754</v>
      </c>
      <c r="LM17" s="23"/>
      <c r="LN17" s="23"/>
      <c r="LO17" s="23"/>
      <c r="LP17" s="23"/>
      <c r="LQ17" s="23"/>
      <c r="LR17" s="23"/>
      <c r="LS17" s="23"/>
      <c r="LT17" s="220" t="s">
        <v>755</v>
      </c>
      <c r="LU17" s="23"/>
      <c r="LV17" s="23"/>
      <c r="LW17" s="36" t="s">
        <v>756</v>
      </c>
      <c r="LX17" s="220" t="s">
        <v>757</v>
      </c>
      <c r="LY17" s="3"/>
      <c r="LZ17" s="35" t="s">
        <v>758</v>
      </c>
      <c r="MA17" s="35" t="s">
        <v>759</v>
      </c>
      <c r="MB17" s="35" t="s">
        <v>760</v>
      </c>
      <c r="MC17" s="23"/>
      <c r="MD17" s="23"/>
      <c r="ME17" s="23"/>
      <c r="MF17" s="23"/>
      <c r="MG17" s="23"/>
      <c r="MH17" s="38" t="s">
        <v>46</v>
      </c>
      <c r="MI17" s="221" t="s">
        <v>761</v>
      </c>
      <c r="MJ17" s="222"/>
      <c r="MK17" s="23"/>
      <c r="ML17" s="38" t="s">
        <v>762</v>
      </c>
      <c r="MM17" s="23"/>
      <c r="MN17" s="23"/>
      <c r="MO17" s="23"/>
      <c r="MP17" s="223" t="s">
        <v>763</v>
      </c>
      <c r="MQ17" s="36" t="s">
        <v>764</v>
      </c>
      <c r="MR17" s="36" t="s">
        <v>765</v>
      </c>
      <c r="MS17" s="36" t="s">
        <v>766</v>
      </c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150"/>
      <c r="NE17" s="224"/>
      <c r="NF17" s="225" t="s">
        <v>726</v>
      </c>
      <c r="NG17" s="150"/>
      <c r="NH17" s="150"/>
      <c r="NI17" s="150"/>
      <c r="NJ17" s="150"/>
      <c r="NK17" s="150"/>
      <c r="NL17" s="150"/>
      <c r="NM17" s="150"/>
      <c r="NN17" s="150"/>
      <c r="NO17" s="150"/>
      <c r="NP17" s="150"/>
      <c r="NQ17" s="151"/>
      <c r="NR17" s="151"/>
      <c r="NS17" s="151"/>
      <c r="NT17" s="151"/>
      <c r="NU17" s="151"/>
      <c r="NV17" s="151"/>
      <c r="NW17" s="151"/>
      <c r="NX17" s="151"/>
      <c r="NY17" s="151"/>
      <c r="NZ17" s="151"/>
      <c r="OA17" s="151"/>
      <c r="OB17" s="151"/>
      <c r="OC17" s="151"/>
      <c r="OD17" s="151"/>
      <c r="OE17" s="151"/>
      <c r="OF17" s="151"/>
      <c r="OG17" s="151"/>
      <c r="OH17" s="151"/>
      <c r="OI17" s="151"/>
      <c r="OJ17" s="151"/>
      <c r="OK17" s="151"/>
      <c r="OL17" s="151"/>
      <c r="OM17" s="151"/>
      <c r="ON17" s="151"/>
      <c r="OO17" s="151"/>
      <c r="OP17" s="151"/>
      <c r="OQ17" s="151"/>
      <c r="OR17" s="151"/>
      <c r="OS17" s="151"/>
      <c r="OT17" s="151"/>
      <c r="OU17" s="151"/>
      <c r="OV17" s="151"/>
      <c r="OW17" s="151"/>
      <c r="OX17" s="151"/>
      <c r="OY17" s="151"/>
      <c r="OZ17" s="151"/>
      <c r="PA17" s="151"/>
      <c r="PB17" s="151"/>
      <c r="PC17" s="151"/>
      <c r="PD17" s="151"/>
      <c r="PE17" s="151"/>
      <c r="PF17" s="151"/>
      <c r="PG17" s="151"/>
      <c r="PH17" s="151"/>
      <c r="PI17" s="151"/>
      <c r="PJ17" s="151"/>
      <c r="PK17" s="151"/>
      <c r="PL17" s="151"/>
      <c r="PM17" s="151"/>
      <c r="PN17" s="151"/>
      <c r="PO17" s="151"/>
      <c r="PP17" s="151"/>
    </row>
    <row r="18" ht="48.75" customHeight="1">
      <c r="A18" s="16"/>
      <c r="B18" s="25"/>
      <c r="C18" s="226"/>
      <c r="D18" s="226"/>
      <c r="E18" s="226"/>
      <c r="F18" s="227" t="s">
        <v>767</v>
      </c>
      <c r="G18" s="56"/>
      <c r="H18" s="228"/>
      <c r="I18" s="228"/>
      <c r="J18" s="228"/>
      <c r="K18" s="118" t="s">
        <v>767</v>
      </c>
      <c r="L18" s="228"/>
      <c r="M18" s="228"/>
      <c r="N18" s="114" t="s">
        <v>60</v>
      </c>
      <c r="O18" s="116"/>
      <c r="P18" s="228"/>
      <c r="Q18" s="228"/>
      <c r="R18" s="229"/>
      <c r="S18" s="229"/>
      <c r="T18" s="229"/>
      <c r="U18" s="155" t="s">
        <v>60</v>
      </c>
      <c r="V18" s="230" t="s">
        <v>768</v>
      </c>
      <c r="W18" s="146"/>
      <c r="X18" s="146"/>
      <c r="Y18" s="56"/>
      <c r="Z18" s="25"/>
      <c r="AA18" s="109" t="s">
        <v>769</v>
      </c>
      <c r="AB18" s="35" t="s">
        <v>770</v>
      </c>
      <c r="AC18" s="118" t="s">
        <v>771</v>
      </c>
      <c r="AD18" s="35" t="s">
        <v>772</v>
      </c>
      <c r="AE18" s="191"/>
      <c r="AF18" s="85"/>
      <c r="AG18" s="85"/>
      <c r="AH18" s="85"/>
      <c r="AI18" s="85"/>
      <c r="AJ18" s="15"/>
      <c r="AK18" s="15"/>
      <c r="AL18" s="70" t="s">
        <v>60</v>
      </c>
      <c r="AM18" s="121"/>
      <c r="AN18" s="70" t="s">
        <v>60</v>
      </c>
      <c r="AO18" s="231" t="s">
        <v>324</v>
      </c>
      <c r="AP18" s="120" t="s">
        <v>324</v>
      </c>
      <c r="AQ18" s="73" t="s">
        <v>773</v>
      </c>
      <c r="AR18" s="192"/>
      <c r="AS18" s="192"/>
      <c r="AT18" s="192"/>
      <c r="AU18" s="192"/>
      <c r="AV18" s="192"/>
      <c r="AW18" s="192"/>
      <c r="AX18" s="192"/>
      <c r="AY18" s="192"/>
      <c r="AZ18" s="192"/>
      <c r="BA18" s="23"/>
      <c r="BB18" s="70" t="s">
        <v>60</v>
      </c>
      <c r="BC18" s="232" t="s">
        <v>774</v>
      </c>
      <c r="BD18" s="49"/>
      <c r="BE18" s="49"/>
      <c r="BF18" s="49"/>
      <c r="BG18" s="2"/>
      <c r="BH18" s="46"/>
      <c r="BI18" s="46"/>
      <c r="BJ18" s="15"/>
      <c r="BK18" s="15"/>
      <c r="BL18" s="15"/>
      <c r="BM18" s="15"/>
      <c r="BN18" s="15"/>
      <c r="BO18" s="15"/>
      <c r="BP18" s="15"/>
      <c r="BQ18" s="233" t="s">
        <v>60</v>
      </c>
      <c r="BR18" s="181"/>
      <c r="BS18" s="85"/>
      <c r="BT18" s="80"/>
      <c r="BU18" s="97"/>
      <c r="BV18" s="97"/>
      <c r="BW18" s="97"/>
      <c r="BX18" s="82" t="s">
        <v>60</v>
      </c>
      <c r="BY18" s="234" t="s">
        <v>775</v>
      </c>
      <c r="BZ18" s="235" t="s">
        <v>776</v>
      </c>
      <c r="CA18" s="235" t="s">
        <v>777</v>
      </c>
      <c r="CB18" s="235" t="s">
        <v>778</v>
      </c>
      <c r="CC18" s="235" t="s">
        <v>779</v>
      </c>
      <c r="CD18" s="198" t="s">
        <v>780</v>
      </c>
      <c r="CE18" s="198" t="s">
        <v>781</v>
      </c>
      <c r="CF18" s="198" t="s">
        <v>782</v>
      </c>
      <c r="CG18" s="236"/>
      <c r="CH18" s="44" t="s">
        <v>783</v>
      </c>
      <c r="CI18" s="2"/>
      <c r="CJ18" s="233" t="s">
        <v>60</v>
      </c>
      <c r="CK18" s="233"/>
      <c r="CL18" s="23"/>
      <c r="CM18" s="126" t="s">
        <v>784</v>
      </c>
      <c r="CN18" s="49"/>
      <c r="CO18" s="49"/>
      <c r="CP18" s="2"/>
      <c r="CQ18" s="33" t="s">
        <v>785</v>
      </c>
      <c r="CR18" s="119" t="s">
        <v>786</v>
      </c>
      <c r="CS18" s="2"/>
      <c r="CT18" s="44" t="s">
        <v>787</v>
      </c>
      <c r="CU18" s="2"/>
      <c r="CV18" s="23"/>
      <c r="CW18" s="23"/>
      <c r="CX18" s="23"/>
      <c r="CY18" s="97"/>
      <c r="CZ18" s="97"/>
      <c r="DA18" s="201" t="s">
        <v>60</v>
      </c>
      <c r="DB18" s="26" t="s">
        <v>60</v>
      </c>
      <c r="DC18" s="23"/>
      <c r="DD18" s="26" t="s">
        <v>60</v>
      </c>
      <c r="DE18" s="26" t="s">
        <v>60</v>
      </c>
      <c r="DF18" s="80"/>
      <c r="DG18" s="97"/>
      <c r="DH18" s="44" t="s">
        <v>788</v>
      </c>
      <c r="DI18" s="2"/>
      <c r="DJ18" s="127" t="s">
        <v>789</v>
      </c>
      <c r="DK18" s="49"/>
      <c r="DL18" s="49"/>
      <c r="DM18" s="49"/>
      <c r="DN18" s="49"/>
      <c r="DO18" s="49"/>
      <c r="DP18" s="49"/>
      <c r="DQ18" s="2"/>
      <c r="DR18" s="237"/>
      <c r="DS18" s="237"/>
      <c r="DT18" s="238"/>
      <c r="DU18" s="238"/>
      <c r="DV18" s="238"/>
      <c r="DW18" s="238"/>
      <c r="DX18" s="238"/>
      <c r="DY18" s="238"/>
      <c r="DZ18" s="239"/>
      <c r="EA18" s="239"/>
      <c r="EB18" s="239"/>
      <c r="EC18" s="239"/>
      <c r="ED18" s="239"/>
      <c r="EE18" s="239"/>
      <c r="EF18" s="239"/>
      <c r="EG18" s="239"/>
      <c r="EH18" s="36"/>
      <c r="EI18" s="36"/>
      <c r="EJ18" s="36"/>
      <c r="EK18" s="240" t="s">
        <v>60</v>
      </c>
      <c r="EL18" s="207" t="s">
        <v>790</v>
      </c>
      <c r="EM18" s="208" t="s">
        <v>791</v>
      </c>
      <c r="EN18" s="209" t="s">
        <v>792</v>
      </c>
      <c r="EO18" s="35" t="s">
        <v>792</v>
      </c>
      <c r="EP18" s="35" t="s">
        <v>793</v>
      </c>
      <c r="EQ18" s="241" t="s">
        <v>794</v>
      </c>
      <c r="ER18" s="146"/>
      <c r="ES18" s="146"/>
      <c r="ET18" s="146"/>
      <c r="EU18" s="56"/>
      <c r="EV18" s="211" t="s">
        <v>60</v>
      </c>
      <c r="EW18" s="23"/>
      <c r="EX18" s="23"/>
      <c r="EY18" s="23"/>
      <c r="EZ18" s="23"/>
      <c r="FA18" s="94" t="s">
        <v>795</v>
      </c>
      <c r="FB18" s="242" t="s">
        <v>796</v>
      </c>
      <c r="FC18" s="2"/>
      <c r="FD18" s="131" t="s">
        <v>60</v>
      </c>
      <c r="FE18" s="160" t="s">
        <v>797</v>
      </c>
      <c r="FF18" s="2"/>
      <c r="FG18" s="94" t="s">
        <v>798</v>
      </c>
      <c r="FH18" s="23"/>
      <c r="FI18" s="131" t="s">
        <v>60</v>
      </c>
      <c r="FJ18" s="131" t="s">
        <v>60</v>
      </c>
      <c r="FK18" s="131" t="s">
        <v>60</v>
      </c>
      <c r="FL18" s="131" t="s">
        <v>799</v>
      </c>
      <c r="FM18" s="95"/>
      <c r="FN18" s="23"/>
      <c r="FO18" s="33" t="s">
        <v>800</v>
      </c>
      <c r="FP18" s="26" t="s">
        <v>60</v>
      </c>
      <c r="FQ18" s="97"/>
      <c r="FR18" s="26" t="s">
        <v>60</v>
      </c>
      <c r="FS18" s="23"/>
      <c r="FT18" s="166" t="s">
        <v>801</v>
      </c>
      <c r="FU18" s="49"/>
      <c r="FV18" s="2"/>
      <c r="FW18" s="243"/>
      <c r="FX18" s="26" t="s">
        <v>60</v>
      </c>
      <c r="FY18" s="26" t="s">
        <v>60</v>
      </c>
      <c r="FZ18" s="23"/>
      <c r="GA18" s="80"/>
      <c r="GB18" s="23"/>
      <c r="GC18" s="23"/>
      <c r="GD18" s="26" t="s">
        <v>60</v>
      </c>
      <c r="GE18" s="80"/>
      <c r="GF18" s="23"/>
      <c r="GG18" s="71" t="s">
        <v>802</v>
      </c>
      <c r="GH18" s="44" t="s">
        <v>803</v>
      </c>
      <c r="GI18" s="2"/>
      <c r="GJ18" s="44" t="s">
        <v>804</v>
      </c>
      <c r="GK18" s="49"/>
      <c r="GL18" s="2"/>
      <c r="GM18" s="244"/>
      <c r="GN18" s="23"/>
      <c r="GO18" s="23"/>
      <c r="GP18" s="245" t="s">
        <v>805</v>
      </c>
      <c r="GQ18" s="246"/>
      <c r="GR18" s="94" t="s">
        <v>806</v>
      </c>
      <c r="GS18" s="23"/>
      <c r="GT18" s="26" t="s">
        <v>60</v>
      </c>
      <c r="GU18" s="23"/>
      <c r="GV18" s="23"/>
      <c r="GW18" s="44" t="s">
        <v>807</v>
      </c>
      <c r="GX18" s="2"/>
      <c r="GY18" s="213" t="s">
        <v>808</v>
      </c>
      <c r="GZ18" s="44" t="s">
        <v>809</v>
      </c>
      <c r="HA18" s="2"/>
      <c r="HB18" s="15"/>
      <c r="HC18" s="15"/>
      <c r="HD18" s="38" t="s">
        <v>810</v>
      </c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2"/>
      <c r="HQ18" s="23"/>
      <c r="HR18" s="23"/>
      <c r="HS18" s="15"/>
      <c r="HT18" s="23"/>
      <c r="HU18" s="23"/>
      <c r="HV18" s="23"/>
      <c r="HW18" s="23"/>
      <c r="HX18" s="44" t="s">
        <v>397</v>
      </c>
      <c r="HY18" s="49"/>
      <c r="HZ18" s="49"/>
      <c r="IA18" s="49"/>
      <c r="IB18" s="247"/>
      <c r="IC18" s="29" t="s">
        <v>811</v>
      </c>
      <c r="ID18" s="133" t="s">
        <v>812</v>
      </c>
      <c r="IE18" s="2"/>
      <c r="IF18" s="23"/>
      <c r="IG18" s="35" t="s">
        <v>813</v>
      </c>
      <c r="IH18" s="23"/>
      <c r="II18" s="23"/>
      <c r="IJ18" s="13" t="s">
        <v>814</v>
      </c>
      <c r="IK18" s="49"/>
      <c r="IL18" s="2"/>
      <c r="IM18" s="23"/>
      <c r="IN18" s="23"/>
      <c r="IO18" s="23"/>
      <c r="IP18" s="35" t="s">
        <v>815</v>
      </c>
      <c r="IQ18" s="24"/>
      <c r="IR18" s="23"/>
      <c r="IS18" s="23"/>
      <c r="IT18" s="26" t="s">
        <v>60</v>
      </c>
      <c r="IU18" s="23"/>
      <c r="IV18" s="23"/>
      <c r="IW18" s="23"/>
      <c r="IX18" s="23"/>
      <c r="IY18" s="23"/>
      <c r="IZ18" s="23"/>
      <c r="JA18" s="23"/>
      <c r="JB18" s="248"/>
      <c r="JC18" s="23"/>
      <c r="JD18" s="105" t="s">
        <v>816</v>
      </c>
      <c r="JE18" s="109" t="s">
        <v>817</v>
      </c>
      <c r="JF18" s="23"/>
      <c r="JG18" s="71" t="s">
        <v>818</v>
      </c>
      <c r="JH18" s="44" t="s">
        <v>819</v>
      </c>
      <c r="JI18" s="2"/>
      <c r="JJ18" s="156" t="s">
        <v>820</v>
      </c>
      <c r="JK18" s="2"/>
      <c r="JL18" s="15"/>
      <c r="JM18" s="15"/>
      <c r="JN18" s="38" t="s">
        <v>821</v>
      </c>
      <c r="JO18" s="49"/>
      <c r="JP18" s="49"/>
      <c r="JQ18" s="49"/>
      <c r="JR18" s="49"/>
      <c r="JS18" s="49"/>
      <c r="JT18" s="49"/>
      <c r="JU18" s="2"/>
      <c r="JV18" s="94" t="s">
        <v>822</v>
      </c>
      <c r="JW18" s="26" t="s">
        <v>60</v>
      </c>
      <c r="JX18" s="15"/>
      <c r="JY18" s="29" t="s">
        <v>410</v>
      </c>
      <c r="JZ18" s="15"/>
      <c r="KA18" s="15"/>
      <c r="KB18" s="15"/>
      <c r="KC18" s="15"/>
      <c r="KD18" s="142"/>
      <c r="KE18" s="15"/>
      <c r="KF18" s="15"/>
      <c r="KG18" s="15"/>
      <c r="KH18" s="15"/>
      <c r="KI18" s="15"/>
      <c r="KJ18" s="15"/>
      <c r="KK18" s="15"/>
      <c r="KL18" s="15"/>
      <c r="KM18" s="23"/>
      <c r="KN18" s="23"/>
      <c r="KO18" s="23"/>
      <c r="KP18" s="23"/>
      <c r="KQ18" s="23"/>
      <c r="KR18" s="47" t="s">
        <v>60</v>
      </c>
      <c r="KS18" s="35" t="s">
        <v>823</v>
      </c>
      <c r="KT18" s="31" t="s">
        <v>63</v>
      </c>
      <c r="KU18" s="144"/>
      <c r="KV18" s="23"/>
      <c r="KW18" s="219"/>
      <c r="KX18" s="23"/>
      <c r="KY18" s="23"/>
      <c r="KZ18" s="23"/>
      <c r="LA18" s="32"/>
      <c r="LB18" s="32"/>
      <c r="LC18" s="32"/>
      <c r="LD18" s="32"/>
      <c r="LE18" s="32"/>
      <c r="LF18" s="44" t="s">
        <v>417</v>
      </c>
      <c r="LG18" s="49"/>
      <c r="LH18" s="49"/>
      <c r="LI18" s="2"/>
      <c r="LJ18" s="241" t="s">
        <v>824</v>
      </c>
      <c r="LK18" s="23"/>
      <c r="LL18" s="33" t="s">
        <v>825</v>
      </c>
      <c r="LM18" s="23"/>
      <c r="LN18" s="23"/>
      <c r="LO18" s="23"/>
      <c r="LP18" s="23"/>
      <c r="LQ18" s="23"/>
      <c r="LR18" s="23"/>
      <c r="LS18" s="23"/>
      <c r="LT18" s="220" t="s">
        <v>826</v>
      </c>
      <c r="LU18" s="23"/>
      <c r="LV18" s="23"/>
      <c r="LW18" s="46"/>
      <c r="LX18" s="220" t="s">
        <v>827</v>
      </c>
      <c r="LY18" s="23"/>
      <c r="LZ18" s="44" t="s">
        <v>419</v>
      </c>
      <c r="MA18" s="2"/>
      <c r="MB18" s="35" t="s">
        <v>828</v>
      </c>
      <c r="MC18" s="23"/>
      <c r="MD18" s="23"/>
      <c r="ME18" s="23"/>
      <c r="MF18" s="23"/>
      <c r="MG18" s="23"/>
      <c r="MH18" s="47" t="s">
        <v>60</v>
      </c>
      <c r="MI18" s="221" t="s">
        <v>336</v>
      </c>
      <c r="MJ18" s="219"/>
      <c r="MK18" s="249"/>
      <c r="ML18" s="47" t="s">
        <v>60</v>
      </c>
      <c r="MM18" s="23"/>
      <c r="MN18" s="23"/>
      <c r="MO18" s="23"/>
      <c r="MP18" s="250" t="s">
        <v>60</v>
      </c>
      <c r="MQ18" s="250" t="s">
        <v>60</v>
      </c>
      <c r="MR18" s="46"/>
      <c r="MS18" s="46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51"/>
      <c r="NE18" s="251"/>
      <c r="NF18" s="252" t="s">
        <v>829</v>
      </c>
      <c r="NG18" s="251"/>
      <c r="NH18" s="251"/>
      <c r="NI18" s="251"/>
      <c r="NJ18" s="251"/>
      <c r="NK18" s="251"/>
      <c r="NL18" s="251"/>
      <c r="NM18" s="251"/>
      <c r="NN18" s="251"/>
      <c r="NO18" s="251"/>
      <c r="NP18" s="251"/>
      <c r="NQ18" s="253"/>
      <c r="NR18" s="253"/>
      <c r="NS18" s="253"/>
      <c r="NT18" s="253"/>
      <c r="NU18" s="253"/>
      <c r="NV18" s="253"/>
      <c r="NW18" s="253"/>
      <c r="NX18" s="253"/>
      <c r="NY18" s="253"/>
      <c r="NZ18" s="253"/>
      <c r="OA18" s="253"/>
      <c r="OB18" s="253"/>
      <c r="OC18" s="253"/>
      <c r="OD18" s="253"/>
      <c r="OE18" s="253"/>
      <c r="OF18" s="253"/>
      <c r="OG18" s="253"/>
      <c r="OH18" s="253"/>
      <c r="OI18" s="253"/>
      <c r="OJ18" s="253"/>
      <c r="OK18" s="253"/>
      <c r="OL18" s="253"/>
      <c r="OM18" s="253"/>
      <c r="ON18" s="253"/>
      <c r="OO18" s="253"/>
      <c r="OP18" s="253"/>
      <c r="OQ18" s="253"/>
      <c r="OR18" s="253"/>
      <c r="OS18" s="253"/>
      <c r="OT18" s="253"/>
      <c r="OU18" s="253"/>
      <c r="OV18" s="253"/>
      <c r="OW18" s="253"/>
      <c r="OX18" s="253"/>
      <c r="OY18" s="253"/>
      <c r="OZ18" s="253"/>
      <c r="PA18" s="253"/>
      <c r="PB18" s="253"/>
      <c r="PC18" s="253"/>
      <c r="PD18" s="253"/>
      <c r="PE18" s="253"/>
      <c r="PF18" s="253"/>
      <c r="PG18" s="253"/>
      <c r="PH18" s="253"/>
      <c r="PI18" s="253"/>
      <c r="PJ18" s="253"/>
      <c r="PK18" s="253"/>
      <c r="PL18" s="253"/>
      <c r="PM18" s="253"/>
      <c r="PN18" s="253"/>
      <c r="PO18" s="253"/>
      <c r="PP18" s="253"/>
    </row>
    <row r="19" ht="51.0" customHeight="1">
      <c r="A19" s="16"/>
      <c r="B19" s="25"/>
      <c r="C19" s="184"/>
      <c r="D19" s="184"/>
      <c r="E19" s="184"/>
      <c r="F19" s="254" t="s">
        <v>830</v>
      </c>
      <c r="G19" s="118" t="s">
        <v>831</v>
      </c>
      <c r="H19" s="116"/>
      <c r="I19" s="116"/>
      <c r="J19" s="116"/>
      <c r="K19" s="118" t="s">
        <v>832</v>
      </c>
      <c r="L19" s="116"/>
      <c r="M19" s="116"/>
      <c r="N19" s="155" t="s">
        <v>833</v>
      </c>
      <c r="O19" s="116"/>
      <c r="P19" s="116"/>
      <c r="Q19" s="116"/>
      <c r="R19" s="229"/>
      <c r="S19" s="229"/>
      <c r="T19" s="229"/>
      <c r="U19" s="155" t="s">
        <v>834</v>
      </c>
      <c r="V19" s="230" t="s">
        <v>835</v>
      </c>
      <c r="W19" s="146"/>
      <c r="X19" s="146"/>
      <c r="Y19" s="56"/>
      <c r="Z19" s="25"/>
      <c r="AA19" s="109" t="s">
        <v>836</v>
      </c>
      <c r="AB19" s="35" t="s">
        <v>837</v>
      </c>
      <c r="AC19" s="35" t="s">
        <v>838</v>
      </c>
      <c r="AD19" s="35" t="s">
        <v>839</v>
      </c>
      <c r="AE19" s="191"/>
      <c r="AF19" s="85"/>
      <c r="AG19" s="85"/>
      <c r="AH19" s="85"/>
      <c r="AI19" s="85"/>
      <c r="AJ19" s="15"/>
      <c r="AK19" s="15"/>
      <c r="AL19" s="70" t="s">
        <v>840</v>
      </c>
      <c r="AM19" s="121"/>
      <c r="AN19" s="70" t="s">
        <v>841</v>
      </c>
      <c r="AO19" s="73" t="s">
        <v>842</v>
      </c>
      <c r="AP19" s="73" t="s">
        <v>843</v>
      </c>
      <c r="AQ19" s="73" t="s">
        <v>844</v>
      </c>
      <c r="AR19" s="192"/>
      <c r="AS19" s="192"/>
      <c r="AT19" s="192"/>
      <c r="AU19" s="192"/>
      <c r="AV19" s="192"/>
      <c r="AW19" s="192"/>
      <c r="AX19" s="192"/>
      <c r="AY19" s="192"/>
      <c r="AZ19" s="192"/>
      <c r="BA19" s="23"/>
      <c r="BB19" s="70" t="s">
        <v>845</v>
      </c>
      <c r="BC19" s="232" t="s">
        <v>846</v>
      </c>
      <c r="BD19" s="49"/>
      <c r="BE19" s="49"/>
      <c r="BF19" s="49"/>
      <c r="BG19" s="2"/>
      <c r="BH19" s="46"/>
      <c r="BI19" s="46"/>
      <c r="BJ19" s="15"/>
      <c r="BK19" s="15"/>
      <c r="BL19" s="15"/>
      <c r="BM19" s="15"/>
      <c r="BN19" s="15"/>
      <c r="BO19" s="15"/>
      <c r="BP19" s="15"/>
      <c r="BQ19" s="255" t="s">
        <v>847</v>
      </c>
      <c r="BR19" s="181"/>
      <c r="BS19" s="85"/>
      <c r="BT19" s="80"/>
      <c r="BU19" s="97"/>
      <c r="BV19" s="97"/>
      <c r="BW19" s="97"/>
      <c r="BX19" s="82" t="s">
        <v>848</v>
      </c>
      <c r="BY19" s="256" t="s">
        <v>849</v>
      </c>
      <c r="BZ19" s="146"/>
      <c r="CA19" s="146"/>
      <c r="CB19" s="146"/>
      <c r="CC19" s="146"/>
      <c r="CD19" s="146"/>
      <c r="CE19" s="146"/>
      <c r="CF19" s="56"/>
      <c r="CG19" s="236"/>
      <c r="CH19" s="44" t="s">
        <v>850</v>
      </c>
      <c r="CI19" s="2"/>
      <c r="CJ19" s="257" t="s">
        <v>851</v>
      </c>
      <c r="CK19" s="257"/>
      <c r="CL19" s="23"/>
      <c r="CM19" s="126" t="s">
        <v>852</v>
      </c>
      <c r="CN19" s="49"/>
      <c r="CO19" s="49"/>
      <c r="CP19" s="2"/>
      <c r="CQ19" s="33" t="s">
        <v>853</v>
      </c>
      <c r="CR19" s="156" t="s">
        <v>854</v>
      </c>
      <c r="CS19" s="2"/>
      <c r="CT19" s="35" t="s">
        <v>855</v>
      </c>
      <c r="CU19" s="35" t="s">
        <v>856</v>
      </c>
      <c r="CV19" s="23"/>
      <c r="CW19" s="23"/>
      <c r="CX19" s="23"/>
      <c r="CY19" s="97"/>
      <c r="CZ19" s="97"/>
      <c r="DA19" s="201" t="s">
        <v>857</v>
      </c>
      <c r="DB19" s="26" t="s">
        <v>858</v>
      </c>
      <c r="DC19" s="23"/>
      <c r="DD19" s="26" t="s">
        <v>859</v>
      </c>
      <c r="DE19" s="26" t="s">
        <v>860</v>
      </c>
      <c r="DF19" s="80"/>
      <c r="DG19" s="97"/>
      <c r="DH19" s="44" t="s">
        <v>861</v>
      </c>
      <c r="DI19" s="2"/>
      <c r="DJ19" s="258" t="s">
        <v>862</v>
      </c>
      <c r="DR19" s="237"/>
      <c r="DS19" s="237"/>
      <c r="DT19" s="238"/>
      <c r="DU19" s="238"/>
      <c r="DV19" s="238"/>
      <c r="DW19" s="238"/>
      <c r="DX19" s="238"/>
      <c r="DY19" s="238"/>
      <c r="DZ19" s="239"/>
      <c r="EA19" s="239"/>
      <c r="EB19" s="239"/>
      <c r="EC19" s="239"/>
      <c r="ED19" s="239"/>
      <c r="EE19" s="239"/>
      <c r="EF19" s="239"/>
      <c r="EG19" s="239"/>
      <c r="EH19" s="36"/>
      <c r="EI19" s="36"/>
      <c r="EJ19" s="36"/>
      <c r="EK19" s="240" t="s">
        <v>863</v>
      </c>
      <c r="EL19" s="207" t="s">
        <v>864</v>
      </c>
      <c r="EM19" s="208" t="s">
        <v>865</v>
      </c>
      <c r="EN19" s="209" t="s">
        <v>866</v>
      </c>
      <c r="EO19" s="35" t="s">
        <v>867</v>
      </c>
      <c r="EP19" s="35" t="s">
        <v>868</v>
      </c>
      <c r="EQ19" s="35" t="s">
        <v>869</v>
      </c>
      <c r="ER19" s="35" t="s">
        <v>870</v>
      </c>
      <c r="ES19" s="35">
        <v>126.0</v>
      </c>
      <c r="ET19" s="33">
        <v>125.0</v>
      </c>
      <c r="EU19" s="33" t="s">
        <v>871</v>
      </c>
      <c r="EV19" s="211" t="s">
        <v>872</v>
      </c>
      <c r="EW19" s="23"/>
      <c r="EX19" s="23"/>
      <c r="EY19" s="23"/>
      <c r="EZ19" s="23"/>
      <c r="FA19" s="94" t="s">
        <v>872</v>
      </c>
      <c r="FB19" s="242" t="s">
        <v>873</v>
      </c>
      <c r="FC19" s="2"/>
      <c r="FD19" s="131" t="s">
        <v>874</v>
      </c>
      <c r="FE19" s="160" t="s">
        <v>875</v>
      </c>
      <c r="FF19" s="2"/>
      <c r="FG19" s="94" t="s">
        <v>876</v>
      </c>
      <c r="FH19" s="23"/>
      <c r="FI19" s="131" t="s">
        <v>877</v>
      </c>
      <c r="FJ19" s="131" t="s">
        <v>878</v>
      </c>
      <c r="FK19" s="131" t="s">
        <v>879</v>
      </c>
      <c r="FL19" s="131" t="s">
        <v>880</v>
      </c>
      <c r="FM19" s="95" t="s">
        <v>881</v>
      </c>
      <c r="FN19" s="23"/>
      <c r="FO19" s="33" t="s">
        <v>882</v>
      </c>
      <c r="FP19" s="26" t="s">
        <v>883</v>
      </c>
      <c r="FQ19" s="97"/>
      <c r="FR19" s="26" t="s">
        <v>884</v>
      </c>
      <c r="FS19" s="23"/>
      <c r="FT19" s="166" t="s">
        <v>885</v>
      </c>
      <c r="FU19" s="49"/>
      <c r="FV19" s="2"/>
      <c r="FW19" s="243"/>
      <c r="FX19" s="26" t="s">
        <v>886</v>
      </c>
      <c r="FY19" s="26" t="s">
        <v>887</v>
      </c>
      <c r="FZ19" s="23"/>
      <c r="GA19" s="23"/>
      <c r="GB19" s="23"/>
      <c r="GC19" s="23"/>
      <c r="GD19" s="26" t="s">
        <v>888</v>
      </c>
      <c r="GE19" s="80"/>
      <c r="GF19" s="23"/>
      <c r="GG19" s="71" t="s">
        <v>889</v>
      </c>
      <c r="GH19" s="44" t="s">
        <v>890</v>
      </c>
      <c r="GI19" s="2"/>
      <c r="GJ19" s="44" t="s">
        <v>891</v>
      </c>
      <c r="GK19" s="49"/>
      <c r="GL19" s="2"/>
      <c r="GM19" s="244"/>
      <c r="GN19" s="23"/>
      <c r="GO19" s="23"/>
      <c r="GP19" s="245" t="s">
        <v>892</v>
      </c>
      <c r="GQ19" s="246"/>
      <c r="GR19" s="94" t="s">
        <v>893</v>
      </c>
      <c r="GS19" s="23"/>
      <c r="GT19" s="26" t="s">
        <v>894</v>
      </c>
      <c r="GU19" s="23"/>
      <c r="GV19" s="23"/>
      <c r="GW19" s="44" t="s">
        <v>895</v>
      </c>
      <c r="GX19" s="49"/>
      <c r="GY19" s="49"/>
      <c r="GZ19" s="49"/>
      <c r="HA19" s="2"/>
      <c r="HB19" s="15"/>
      <c r="HC19" s="15"/>
      <c r="HD19" s="259" t="s">
        <v>896</v>
      </c>
      <c r="HE19" s="259" t="s">
        <v>897</v>
      </c>
      <c r="HF19" s="146"/>
      <c r="HG19" s="146"/>
      <c r="HH19" s="146"/>
      <c r="HI19" s="146"/>
      <c r="HJ19" s="146"/>
      <c r="HK19" s="146"/>
      <c r="HL19" s="146"/>
      <c r="HM19" s="146"/>
      <c r="HN19" s="146"/>
      <c r="HO19" s="146"/>
      <c r="HP19" s="260" t="s">
        <v>898</v>
      </c>
      <c r="HQ19" s="23"/>
      <c r="HR19" s="23"/>
      <c r="HS19" s="15"/>
      <c r="HT19" s="23"/>
      <c r="HU19" s="23"/>
      <c r="HV19" s="23"/>
      <c r="HW19" s="23"/>
      <c r="HX19" s="44" t="s">
        <v>899</v>
      </c>
      <c r="HY19" s="2"/>
      <c r="HZ19" s="44" t="s">
        <v>900</v>
      </c>
      <c r="IA19" s="2"/>
      <c r="IB19" s="247"/>
      <c r="IC19" s="29" t="s">
        <v>901</v>
      </c>
      <c r="ID19" s="133" t="s">
        <v>902</v>
      </c>
      <c r="IE19" s="2"/>
      <c r="IG19" s="35" t="s">
        <v>903</v>
      </c>
      <c r="IH19" s="23"/>
      <c r="II19" s="23"/>
      <c r="IJ19" s="13" t="s">
        <v>904</v>
      </c>
      <c r="IK19" s="49"/>
      <c r="IL19" s="2"/>
      <c r="IM19" s="23"/>
      <c r="IN19" s="23"/>
      <c r="IO19" s="23"/>
      <c r="IP19" s="35" t="s">
        <v>905</v>
      </c>
      <c r="IQ19" s="24"/>
      <c r="IR19" s="23"/>
      <c r="IS19" s="23"/>
      <c r="IT19" s="167" t="s">
        <v>906</v>
      </c>
      <c r="IU19" s="23"/>
      <c r="IW19" s="23"/>
      <c r="IX19" s="23"/>
      <c r="IY19" s="23"/>
      <c r="IZ19" s="23"/>
      <c r="JA19" s="23"/>
      <c r="JB19" s="23"/>
      <c r="JC19" s="23"/>
      <c r="JD19" s="105" t="s">
        <v>907</v>
      </c>
      <c r="JE19" s="35" t="s">
        <v>908</v>
      </c>
      <c r="JF19" s="23"/>
      <c r="JG19" s="71" t="s">
        <v>909</v>
      </c>
      <c r="JH19" s="44" t="s">
        <v>910</v>
      </c>
      <c r="JI19" s="2"/>
      <c r="JJ19" s="156" t="s">
        <v>911</v>
      </c>
      <c r="JK19" s="2"/>
      <c r="JL19" s="15"/>
      <c r="JM19" s="15"/>
      <c r="JN19" s="38" t="s">
        <v>912</v>
      </c>
      <c r="JO19" s="49"/>
      <c r="JP19" s="49"/>
      <c r="JQ19" s="49"/>
      <c r="JR19" s="49"/>
      <c r="JS19" s="49"/>
      <c r="JT19" s="49"/>
      <c r="JU19" s="2"/>
      <c r="JV19" s="94" t="s">
        <v>913</v>
      </c>
      <c r="JW19" s="26" t="s">
        <v>914</v>
      </c>
      <c r="JX19" s="15"/>
      <c r="JY19" s="29" t="s">
        <v>915</v>
      </c>
      <c r="JZ19" s="15"/>
      <c r="KA19" s="15"/>
      <c r="KB19" s="15"/>
      <c r="KC19" s="15"/>
      <c r="KD19" s="142"/>
      <c r="KE19" s="15"/>
      <c r="KF19" s="15"/>
      <c r="KG19" s="15"/>
      <c r="KH19" s="15"/>
      <c r="KI19" s="15"/>
      <c r="KJ19" s="15"/>
      <c r="KK19" s="15"/>
      <c r="KL19" s="15"/>
      <c r="KM19" s="23"/>
      <c r="KN19" s="23"/>
      <c r="KO19" s="23"/>
      <c r="KP19" s="23"/>
      <c r="KQ19" s="23"/>
      <c r="KR19" s="26" t="s">
        <v>916</v>
      </c>
      <c r="KS19" s="35" t="s">
        <v>917</v>
      </c>
      <c r="KT19" s="31" t="s">
        <v>918</v>
      </c>
      <c r="KU19" s="97"/>
      <c r="KV19" s="23"/>
      <c r="KW19" s="219"/>
      <c r="KX19" s="23"/>
      <c r="KY19" s="23"/>
      <c r="KZ19" s="23"/>
      <c r="LA19" s="32"/>
      <c r="LB19" s="32"/>
      <c r="LC19" s="32"/>
      <c r="LD19" s="32"/>
      <c r="LE19" s="32"/>
      <c r="LF19" s="44" t="s">
        <v>919</v>
      </c>
      <c r="LG19" s="49"/>
      <c r="LH19" s="44" t="s">
        <v>920</v>
      </c>
      <c r="LI19" s="2"/>
      <c r="LJ19" s="241" t="s">
        <v>921</v>
      </c>
      <c r="LK19" s="23"/>
      <c r="LL19" s="33" t="s">
        <v>922</v>
      </c>
      <c r="LM19" s="23"/>
      <c r="LN19" s="23"/>
      <c r="LO19" s="23"/>
      <c r="LP19" s="23"/>
      <c r="LQ19" s="23"/>
      <c r="LR19" s="23"/>
      <c r="LS19" s="23"/>
      <c r="LT19" s="220" t="s">
        <v>923</v>
      </c>
      <c r="LU19" s="23"/>
      <c r="LV19" s="23"/>
      <c r="LW19" s="46"/>
      <c r="LX19" s="220" t="s">
        <v>924</v>
      </c>
      <c r="LY19" s="23"/>
      <c r="LZ19" s="44" t="s">
        <v>925</v>
      </c>
      <c r="MA19" s="2"/>
      <c r="MB19" s="35" t="s">
        <v>926</v>
      </c>
      <c r="MC19" s="23"/>
      <c r="MD19" s="23"/>
      <c r="ME19" s="23"/>
      <c r="MF19" s="23"/>
      <c r="MG19" s="23"/>
      <c r="MH19" s="26" t="s">
        <v>927</v>
      </c>
      <c r="MI19" s="221" t="s">
        <v>928</v>
      </c>
      <c r="MJ19" s="95"/>
      <c r="MK19" s="249"/>
      <c r="ML19" s="26" t="s">
        <v>929</v>
      </c>
      <c r="MM19" s="23"/>
      <c r="MN19" s="23"/>
      <c r="MO19" s="23"/>
      <c r="MP19" s="201" t="s">
        <v>515</v>
      </c>
      <c r="MQ19" s="201" t="s">
        <v>515</v>
      </c>
      <c r="MR19" s="46"/>
      <c r="MS19" s="46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150"/>
      <c r="NE19" s="150"/>
      <c r="NF19" s="261" t="s">
        <v>930</v>
      </c>
      <c r="NG19" s="150"/>
      <c r="NH19" s="150"/>
      <c r="NI19" s="150"/>
      <c r="NJ19" s="150"/>
      <c r="NK19" s="150"/>
      <c r="NL19" s="150"/>
      <c r="NM19" s="150"/>
      <c r="NN19" s="150"/>
      <c r="NO19" s="150"/>
      <c r="NP19" s="150"/>
      <c r="NQ19" s="151"/>
      <c r="NR19" s="151"/>
      <c r="NS19" s="151"/>
      <c r="NT19" s="151"/>
      <c r="NU19" s="151"/>
      <c r="NV19" s="151"/>
      <c r="NW19" s="151"/>
      <c r="NX19" s="151"/>
      <c r="NY19" s="151"/>
      <c r="NZ19" s="151"/>
      <c r="OA19" s="151"/>
      <c r="OB19" s="151"/>
      <c r="OC19" s="151"/>
      <c r="OD19" s="151"/>
      <c r="OE19" s="151"/>
      <c r="OF19" s="151"/>
      <c r="OG19" s="151"/>
      <c r="OH19" s="151"/>
      <c r="OI19" s="151"/>
      <c r="OJ19" s="151"/>
      <c r="OK19" s="151"/>
      <c r="OL19" s="151"/>
      <c r="OM19" s="151"/>
      <c r="ON19" s="151"/>
      <c r="OO19" s="151"/>
      <c r="OP19" s="151"/>
      <c r="OQ19" s="151"/>
      <c r="OR19" s="151"/>
      <c r="OS19" s="151"/>
      <c r="OT19" s="151"/>
      <c r="OU19" s="151"/>
      <c r="OV19" s="151"/>
      <c r="OW19" s="151"/>
      <c r="OX19" s="151"/>
      <c r="OY19" s="151"/>
      <c r="OZ19" s="151"/>
      <c r="PA19" s="151"/>
      <c r="PB19" s="151"/>
      <c r="PC19" s="151"/>
      <c r="PD19" s="151"/>
      <c r="PE19" s="151"/>
      <c r="PF19" s="151"/>
      <c r="PG19" s="151"/>
      <c r="PH19" s="151"/>
      <c r="PI19" s="151"/>
      <c r="PJ19" s="151"/>
      <c r="PK19" s="151"/>
      <c r="PL19" s="151"/>
      <c r="PM19" s="151"/>
      <c r="PN19" s="151"/>
      <c r="PO19" s="151"/>
      <c r="PP19" s="151"/>
    </row>
    <row r="20" ht="90.0" customHeight="1">
      <c r="A20" s="16"/>
      <c r="B20" s="55"/>
      <c r="C20" s="184"/>
      <c r="D20" s="184"/>
      <c r="E20" s="184"/>
      <c r="F20" s="254" t="s">
        <v>931</v>
      </c>
      <c r="G20" s="118" t="s">
        <v>932</v>
      </c>
      <c r="H20" s="116"/>
      <c r="I20" s="116"/>
      <c r="J20" s="116"/>
      <c r="K20" s="118" t="s">
        <v>933</v>
      </c>
      <c r="L20" s="116"/>
      <c r="M20" s="116"/>
      <c r="N20" s="155" t="s">
        <v>934</v>
      </c>
      <c r="O20" s="116"/>
      <c r="P20" s="116"/>
      <c r="Q20" s="116"/>
      <c r="R20" s="188"/>
      <c r="S20" s="188"/>
      <c r="T20" s="188"/>
      <c r="U20" s="61" t="s">
        <v>935</v>
      </c>
      <c r="V20" s="230" t="s">
        <v>936</v>
      </c>
      <c r="W20" s="146"/>
      <c r="X20" s="146"/>
      <c r="Y20" s="56"/>
      <c r="Z20" s="55"/>
      <c r="AA20" s="109" t="s">
        <v>937</v>
      </c>
      <c r="AB20" s="35" t="s">
        <v>938</v>
      </c>
      <c r="AC20" s="35" t="s">
        <v>939</v>
      </c>
      <c r="AD20" s="35" t="s">
        <v>940</v>
      </c>
      <c r="AE20" s="191"/>
      <c r="AF20" s="85"/>
      <c r="AG20" s="85"/>
      <c r="AH20" s="85"/>
      <c r="AI20" s="85"/>
      <c r="AJ20" s="15"/>
      <c r="AK20" s="15"/>
      <c r="AL20" s="175" t="s">
        <v>941</v>
      </c>
      <c r="AM20" s="121"/>
      <c r="AN20" s="175" t="s">
        <v>942</v>
      </c>
      <c r="AO20" s="176" t="s">
        <v>943</v>
      </c>
      <c r="AP20" s="72" t="s">
        <v>944</v>
      </c>
      <c r="AQ20" s="176" t="s">
        <v>945</v>
      </c>
      <c r="AR20" s="192"/>
      <c r="AS20" s="192"/>
      <c r="AT20" s="192"/>
      <c r="AU20" s="192"/>
      <c r="AV20" s="192"/>
      <c r="AW20" s="192"/>
      <c r="AX20" s="192"/>
      <c r="AY20" s="192"/>
      <c r="AZ20" s="192"/>
      <c r="BA20" s="23"/>
      <c r="BB20" s="175" t="s">
        <v>946</v>
      </c>
      <c r="BC20" s="232" t="s">
        <v>947</v>
      </c>
      <c r="BD20" s="49"/>
      <c r="BE20" s="49"/>
      <c r="BF20" s="49"/>
      <c r="BG20" s="2"/>
      <c r="BH20" s="46"/>
      <c r="BI20" s="46"/>
      <c r="BJ20" s="15"/>
      <c r="BK20" s="15"/>
      <c r="BL20" s="15"/>
      <c r="BM20" s="15"/>
      <c r="BN20" s="15"/>
      <c r="BO20" s="15"/>
      <c r="BP20" s="15"/>
      <c r="BQ20" s="194" t="s">
        <v>948</v>
      </c>
      <c r="BR20" s="85"/>
      <c r="BS20" s="85"/>
      <c r="BT20" s="80"/>
      <c r="BU20" s="97"/>
      <c r="BV20" s="97"/>
      <c r="BW20" s="97"/>
      <c r="BX20" s="82" t="s">
        <v>949</v>
      </c>
      <c r="BY20" s="262" t="s">
        <v>950</v>
      </c>
      <c r="BZ20" s="146"/>
      <c r="CA20" s="146"/>
      <c r="CB20" s="146"/>
      <c r="CC20" s="146"/>
      <c r="CD20" s="146"/>
      <c r="CE20" s="146"/>
      <c r="CF20" s="56"/>
      <c r="CG20" s="80"/>
      <c r="CH20" s="44" t="s">
        <v>951</v>
      </c>
      <c r="CI20" s="2"/>
      <c r="CJ20" s="47" t="s">
        <v>952</v>
      </c>
      <c r="CK20" s="47"/>
      <c r="CL20" s="23"/>
      <c r="CM20" s="126" t="s">
        <v>953</v>
      </c>
      <c r="CN20" s="49"/>
      <c r="CO20" s="49"/>
      <c r="CP20" s="2"/>
      <c r="CQ20" s="118" t="s">
        <v>954</v>
      </c>
      <c r="CR20" s="156" t="s">
        <v>955</v>
      </c>
      <c r="CS20" s="2"/>
      <c r="CT20" s="35" t="s">
        <v>956</v>
      </c>
      <c r="CU20" s="35" t="s">
        <v>957</v>
      </c>
      <c r="CV20" s="23"/>
      <c r="CW20" s="23"/>
      <c r="CX20" s="23"/>
      <c r="CY20" s="97">
        <v>0.0</v>
      </c>
      <c r="CZ20" s="97"/>
      <c r="DA20" s="201" t="s">
        <v>958</v>
      </c>
      <c r="DB20" s="26" t="s">
        <v>959</v>
      </c>
      <c r="DC20" s="23"/>
      <c r="DD20" s="26" t="s">
        <v>960</v>
      </c>
      <c r="DE20" s="26" t="s">
        <v>961</v>
      </c>
      <c r="DF20" s="80"/>
      <c r="DG20" s="97"/>
      <c r="DH20" s="44" t="s">
        <v>962</v>
      </c>
      <c r="DI20" s="2"/>
      <c r="DJ20" s="38" t="s">
        <v>963</v>
      </c>
      <c r="DK20" s="49"/>
      <c r="DL20" s="49"/>
      <c r="DM20" s="49"/>
      <c r="DN20" s="49"/>
      <c r="DO20" s="49"/>
      <c r="DP20" s="49"/>
      <c r="DQ20" s="2"/>
      <c r="DR20" s="263"/>
      <c r="DS20" s="263"/>
      <c r="DT20" s="264"/>
      <c r="DU20" s="264"/>
      <c r="DV20" s="264"/>
      <c r="DW20" s="264"/>
      <c r="DX20" s="264"/>
      <c r="DY20" s="265" t="s">
        <v>683</v>
      </c>
      <c r="DZ20" s="239"/>
      <c r="EA20" s="239"/>
      <c r="EB20" s="239"/>
      <c r="EC20" s="239"/>
      <c r="ED20" s="239"/>
      <c r="EE20" s="239"/>
      <c r="EF20" s="239"/>
      <c r="EG20" s="239"/>
      <c r="EH20" s="36"/>
      <c r="EI20" s="36"/>
      <c r="EJ20" s="36"/>
      <c r="EK20" s="240" t="s">
        <v>964</v>
      </c>
      <c r="EL20" s="207" t="s">
        <v>965</v>
      </c>
      <c r="EM20" s="208" t="s">
        <v>966</v>
      </c>
      <c r="EN20" s="209" t="s">
        <v>967</v>
      </c>
      <c r="EO20" s="35" t="s">
        <v>968</v>
      </c>
      <c r="EP20" s="35" t="s">
        <v>969</v>
      </c>
      <c r="EQ20" s="35" t="s">
        <v>970</v>
      </c>
      <c r="ER20" s="35" t="s">
        <v>970</v>
      </c>
      <c r="ES20" s="266" t="s">
        <v>971</v>
      </c>
      <c r="ET20" s="267" t="s">
        <v>972</v>
      </c>
      <c r="EU20" s="35" t="s">
        <v>973</v>
      </c>
      <c r="EV20" s="211" t="s">
        <v>974</v>
      </c>
      <c r="EW20" s="23"/>
      <c r="EX20" s="23"/>
      <c r="EY20" s="23"/>
      <c r="EZ20" s="23"/>
      <c r="FA20" s="94" t="s">
        <v>975</v>
      </c>
      <c r="FB20" s="242" t="s">
        <v>976</v>
      </c>
      <c r="FC20" s="2"/>
      <c r="FD20" s="131" t="s">
        <v>977</v>
      </c>
      <c r="FE20" s="44" t="s">
        <v>978</v>
      </c>
      <c r="FF20" s="2"/>
      <c r="FG20" s="94" t="s">
        <v>979</v>
      </c>
      <c r="FH20" s="23"/>
      <c r="FI20" s="131" t="s">
        <v>980</v>
      </c>
      <c r="FJ20" s="131" t="s">
        <v>981</v>
      </c>
      <c r="FK20" s="131" t="s">
        <v>982</v>
      </c>
      <c r="FL20" s="131" t="s">
        <v>983</v>
      </c>
      <c r="FM20" s="95"/>
      <c r="FN20" s="268"/>
      <c r="FO20" s="33" t="s">
        <v>984</v>
      </c>
      <c r="FP20" s="26" t="s">
        <v>985</v>
      </c>
      <c r="FQ20" s="97"/>
      <c r="FR20" s="26" t="s">
        <v>986</v>
      </c>
      <c r="FS20" s="23"/>
      <c r="FT20" s="94" t="s">
        <v>987</v>
      </c>
      <c r="FU20" s="94" t="s">
        <v>988</v>
      </c>
      <c r="FV20" s="94" t="s">
        <v>989</v>
      </c>
      <c r="FW20" s="243"/>
      <c r="FX20" s="26" t="s">
        <v>990</v>
      </c>
      <c r="FY20" s="26" t="s">
        <v>991</v>
      </c>
      <c r="FZ20" s="23"/>
      <c r="GA20" s="32"/>
      <c r="GB20" s="32"/>
      <c r="GC20" s="23"/>
      <c r="GD20" s="26" t="s">
        <v>992</v>
      </c>
      <c r="GE20" s="80"/>
      <c r="GF20" s="23"/>
      <c r="GG20" s="71" t="s">
        <v>993</v>
      </c>
      <c r="GH20" s="44" t="s">
        <v>994</v>
      </c>
      <c r="GI20" s="2"/>
      <c r="GJ20" s="44" t="s">
        <v>995</v>
      </c>
      <c r="GK20" s="49"/>
      <c r="GL20" s="2"/>
      <c r="GM20" s="269"/>
      <c r="GN20" s="23"/>
      <c r="GO20" s="23"/>
      <c r="GP20" s="245" t="s">
        <v>996</v>
      </c>
      <c r="GQ20" s="270"/>
      <c r="GR20" s="94" t="s">
        <v>997</v>
      </c>
      <c r="GS20" s="23"/>
      <c r="GT20" s="26" t="s">
        <v>998</v>
      </c>
      <c r="GU20" s="23"/>
      <c r="GV20" s="23"/>
      <c r="GW20" s="44" t="s">
        <v>999</v>
      </c>
      <c r="GX20" s="49"/>
      <c r="GY20" s="49"/>
      <c r="GZ20" s="49"/>
      <c r="HA20" s="2"/>
      <c r="HB20" s="15"/>
      <c r="HC20" s="15"/>
      <c r="HD20" s="38" t="s">
        <v>1000</v>
      </c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2"/>
      <c r="HQ20" s="23"/>
      <c r="HR20" s="23"/>
      <c r="HS20" s="15"/>
      <c r="HT20" s="23"/>
      <c r="HU20" s="23"/>
      <c r="HV20" s="23"/>
      <c r="HW20" s="23"/>
      <c r="HX20" s="44" t="s">
        <v>1001</v>
      </c>
      <c r="HY20" s="2"/>
      <c r="HZ20" s="44" t="s">
        <v>1002</v>
      </c>
      <c r="IA20" s="2"/>
      <c r="IB20" s="247"/>
      <c r="IC20" s="29" t="s">
        <v>1003</v>
      </c>
      <c r="ID20" s="133" t="s">
        <v>1004</v>
      </c>
      <c r="IE20" s="2"/>
      <c r="IF20" s="23"/>
      <c r="IG20" s="35" t="s">
        <v>1005</v>
      </c>
      <c r="IH20" s="23"/>
      <c r="II20" s="23"/>
      <c r="IJ20" s="13" t="s">
        <v>1006</v>
      </c>
      <c r="IK20" s="49"/>
      <c r="IL20" s="2"/>
      <c r="IM20" s="23"/>
      <c r="IN20" s="23"/>
      <c r="IO20" s="23"/>
      <c r="IP20" s="35" t="s">
        <v>1007</v>
      </c>
      <c r="IQ20" s="24"/>
      <c r="IR20" s="23"/>
      <c r="IS20" s="23"/>
      <c r="IT20" s="26" t="s">
        <v>1008</v>
      </c>
      <c r="IU20" s="23"/>
      <c r="IV20" s="23"/>
      <c r="IW20" s="23"/>
      <c r="IX20" s="23"/>
      <c r="IY20" s="23"/>
      <c r="IZ20" s="23"/>
      <c r="JA20" s="23"/>
      <c r="JB20" s="23"/>
      <c r="JC20" s="23"/>
      <c r="JD20" s="35" t="s">
        <v>1009</v>
      </c>
      <c r="JE20" s="35" t="s">
        <v>1009</v>
      </c>
      <c r="JF20" s="23"/>
      <c r="JG20" s="94" t="s">
        <v>1010</v>
      </c>
      <c r="JH20" s="44" t="s">
        <v>1011</v>
      </c>
      <c r="JI20" s="2"/>
      <c r="JJ20" s="271" t="s">
        <v>1012</v>
      </c>
      <c r="JK20" s="56"/>
      <c r="JL20" s="15"/>
      <c r="JM20" s="15"/>
      <c r="JN20" s="38" t="s">
        <v>1013</v>
      </c>
      <c r="JO20" s="49"/>
      <c r="JP20" s="49"/>
      <c r="JQ20" s="49"/>
      <c r="JR20" s="49"/>
      <c r="JS20" s="49"/>
      <c r="JT20" s="49"/>
      <c r="JU20" s="2"/>
      <c r="JV20" s="94" t="s">
        <v>1014</v>
      </c>
      <c r="JW20" s="26" t="s">
        <v>1015</v>
      </c>
      <c r="JX20" s="15"/>
      <c r="JY20" s="29" t="s">
        <v>1016</v>
      </c>
      <c r="JZ20" s="15"/>
      <c r="KA20" s="15"/>
      <c r="KB20" s="15"/>
      <c r="KC20" s="15"/>
      <c r="KD20" s="182"/>
      <c r="KE20" s="15"/>
      <c r="KF20" s="15"/>
      <c r="KG20" s="15"/>
      <c r="KH20" s="15"/>
      <c r="KI20" s="15"/>
      <c r="KJ20" s="15"/>
      <c r="KK20" s="15"/>
      <c r="KL20" s="15"/>
      <c r="KM20" s="23"/>
      <c r="KN20" s="23"/>
      <c r="KO20" s="23"/>
      <c r="KP20" s="23"/>
      <c r="KQ20" s="23"/>
      <c r="KR20" s="26" t="s">
        <v>1017</v>
      </c>
      <c r="KS20" s="35" t="s">
        <v>1018</v>
      </c>
      <c r="KT20" s="35" t="s">
        <v>1019</v>
      </c>
      <c r="KU20" s="97"/>
      <c r="KV20" s="23"/>
      <c r="KW20" s="95"/>
      <c r="KX20" s="23"/>
      <c r="KY20" s="23"/>
      <c r="KZ20" s="23"/>
      <c r="LA20" s="32"/>
      <c r="LB20" s="32"/>
      <c r="LC20" s="32"/>
      <c r="LD20" s="32"/>
      <c r="LE20" s="32"/>
      <c r="LF20" s="44" t="s">
        <v>1020</v>
      </c>
      <c r="LG20" s="2"/>
      <c r="LH20" s="136" t="s">
        <v>1021</v>
      </c>
      <c r="LI20" s="2"/>
      <c r="LJ20" s="241" t="s">
        <v>1022</v>
      </c>
      <c r="LK20" s="23"/>
      <c r="LL20" s="33" t="s">
        <v>1023</v>
      </c>
      <c r="LM20" s="23"/>
      <c r="LN20" s="23"/>
      <c r="LO20" s="23"/>
      <c r="LP20" s="23"/>
      <c r="LQ20" s="23"/>
      <c r="LR20" s="23"/>
      <c r="LS20" s="23"/>
      <c r="LT20" s="220" t="s">
        <v>1024</v>
      </c>
      <c r="LU20" s="23"/>
      <c r="LV20" s="23"/>
      <c r="LW20" s="46"/>
      <c r="LX20" s="220" t="s">
        <v>1025</v>
      </c>
      <c r="LY20" s="23"/>
      <c r="LZ20" s="44" t="s">
        <v>1026</v>
      </c>
      <c r="MA20" s="2"/>
      <c r="MB20" s="35" t="s">
        <v>1027</v>
      </c>
      <c r="MC20" s="23"/>
      <c r="MD20" s="23"/>
      <c r="ME20" s="23"/>
      <c r="MF20" s="23"/>
      <c r="MG20" s="23"/>
      <c r="MH20" s="26" t="s">
        <v>1028</v>
      </c>
      <c r="MI20" s="221" t="s">
        <v>1029</v>
      </c>
      <c r="MJ20" s="95"/>
      <c r="MK20" s="23"/>
      <c r="ML20" s="26" t="s">
        <v>1030</v>
      </c>
      <c r="MM20" s="23"/>
      <c r="MN20" s="23"/>
      <c r="MO20" s="23"/>
      <c r="MP20" s="201" t="s">
        <v>1031</v>
      </c>
      <c r="MQ20" s="201" t="s">
        <v>1032</v>
      </c>
      <c r="MR20" s="46"/>
      <c r="MS20" s="46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150"/>
      <c r="NE20" s="150"/>
      <c r="NF20" s="225" t="s">
        <v>1033</v>
      </c>
      <c r="NG20" s="150"/>
      <c r="NH20" s="150"/>
      <c r="NI20" s="150"/>
      <c r="NJ20" s="150"/>
      <c r="NK20" s="150"/>
      <c r="NL20" s="150"/>
      <c r="NM20" s="150"/>
      <c r="NN20" s="150"/>
      <c r="NO20" s="150"/>
      <c r="NP20" s="150"/>
      <c r="NQ20" s="151"/>
      <c r="NR20" s="151"/>
      <c r="NS20" s="151"/>
      <c r="NT20" s="151"/>
      <c r="NU20" s="151"/>
      <c r="NV20" s="151"/>
      <c r="NW20" s="151"/>
      <c r="NX20" s="151"/>
      <c r="NY20" s="151"/>
      <c r="NZ20" s="151"/>
      <c r="OA20" s="151"/>
      <c r="OB20" s="151"/>
      <c r="OC20" s="151"/>
      <c r="OD20" s="151"/>
      <c r="OE20" s="151"/>
      <c r="OF20" s="151"/>
      <c r="OG20" s="151"/>
      <c r="OH20" s="151"/>
      <c r="OI20" s="151"/>
      <c r="OJ20" s="151"/>
      <c r="OK20" s="151"/>
      <c r="OL20" s="151"/>
      <c r="OM20" s="151"/>
      <c r="ON20" s="151"/>
      <c r="OO20" s="151"/>
      <c r="OP20" s="151"/>
      <c r="OQ20" s="151"/>
      <c r="OR20" s="151"/>
      <c r="OS20" s="151"/>
      <c r="OT20" s="151"/>
      <c r="OU20" s="151"/>
      <c r="OV20" s="151"/>
      <c r="OW20" s="151"/>
      <c r="OX20" s="151"/>
      <c r="OY20" s="151"/>
      <c r="OZ20" s="151"/>
      <c r="PA20" s="151"/>
      <c r="PB20" s="151"/>
      <c r="PC20" s="151"/>
      <c r="PD20" s="151"/>
      <c r="PE20" s="151"/>
      <c r="PF20" s="151"/>
      <c r="PG20" s="151"/>
      <c r="PH20" s="151"/>
      <c r="PI20" s="151"/>
      <c r="PJ20" s="151"/>
      <c r="PK20" s="151"/>
      <c r="PL20" s="151"/>
      <c r="PM20" s="151"/>
      <c r="PN20" s="151"/>
      <c r="PO20" s="151"/>
      <c r="PP20" s="151"/>
    </row>
    <row r="21" ht="90.75" hidden="1" customHeight="1">
      <c r="A21" s="16"/>
      <c r="B21" s="272"/>
      <c r="C21" s="184"/>
      <c r="D21" s="184"/>
      <c r="E21" s="184"/>
      <c r="F21" s="254"/>
      <c r="G21" s="118"/>
      <c r="H21" s="116"/>
      <c r="I21" s="116"/>
      <c r="J21" s="116"/>
      <c r="K21" s="118"/>
      <c r="L21" s="116"/>
      <c r="M21" s="116"/>
      <c r="N21" s="155"/>
      <c r="O21" s="116"/>
      <c r="P21" s="116"/>
      <c r="Q21" s="116"/>
      <c r="R21" s="229"/>
      <c r="S21" s="229"/>
      <c r="T21" s="229"/>
      <c r="U21" s="155"/>
      <c r="V21" s="273"/>
      <c r="W21" s="273"/>
      <c r="X21" s="273"/>
      <c r="Y21" s="273"/>
      <c r="Z21" s="36"/>
      <c r="AA21" s="274"/>
      <c r="AB21" s="33"/>
      <c r="AC21" s="33"/>
      <c r="AD21" s="33"/>
      <c r="AE21" s="275"/>
      <c r="AF21" s="240"/>
      <c r="AG21" s="240"/>
      <c r="AH21" s="240"/>
      <c r="AI21" s="240"/>
      <c r="AJ21" s="36"/>
      <c r="AK21" s="36"/>
      <c r="AL21" s="175"/>
      <c r="AM21" s="276"/>
      <c r="AN21" s="175"/>
      <c r="AO21" s="277"/>
      <c r="AP21" s="278"/>
      <c r="AQ21" s="277"/>
      <c r="AR21" s="279"/>
      <c r="AS21" s="279"/>
      <c r="AT21" s="279"/>
      <c r="AU21" s="279"/>
      <c r="AV21" s="279"/>
      <c r="AW21" s="279"/>
      <c r="AX21" s="279"/>
      <c r="AY21" s="279"/>
      <c r="AZ21" s="280"/>
      <c r="BA21" s="32"/>
      <c r="BB21" s="70"/>
      <c r="BC21" s="281"/>
      <c r="BD21" s="193"/>
      <c r="BE21" s="193"/>
      <c r="BF21" s="281"/>
      <c r="BG21" s="282"/>
      <c r="BH21" s="46"/>
      <c r="BI21" s="46"/>
      <c r="BJ21" s="15"/>
      <c r="BK21" s="15"/>
      <c r="BL21" s="15"/>
      <c r="BM21" s="15"/>
      <c r="BN21" s="15"/>
      <c r="BO21" s="15"/>
      <c r="BP21" s="283"/>
      <c r="BQ21" s="194"/>
      <c r="BR21" s="85"/>
      <c r="BS21" s="85"/>
      <c r="BT21" s="80"/>
      <c r="BU21" s="97"/>
      <c r="BV21" s="97"/>
      <c r="BW21" s="97"/>
      <c r="BX21" s="82"/>
      <c r="BY21" s="284"/>
      <c r="BZ21" s="284"/>
      <c r="CA21" s="284"/>
      <c r="CB21" s="284"/>
      <c r="CC21" s="284"/>
      <c r="CD21" s="284"/>
      <c r="CE21" s="284"/>
      <c r="CF21" s="284"/>
      <c r="CG21" s="80"/>
      <c r="CH21" s="35"/>
      <c r="CI21" s="35"/>
      <c r="CJ21" s="61"/>
      <c r="CK21" s="47"/>
      <c r="CL21" s="23"/>
      <c r="CM21" s="285"/>
      <c r="CN21" s="87"/>
      <c r="CO21" s="87"/>
      <c r="CP21" s="87"/>
      <c r="CQ21" s="118"/>
      <c r="CR21" s="71"/>
      <c r="CS21" s="71"/>
      <c r="CT21" s="35"/>
      <c r="CU21" s="35"/>
      <c r="CV21" s="23"/>
      <c r="CW21" s="23"/>
      <c r="CX21" s="23"/>
      <c r="CY21" s="97"/>
      <c r="CZ21" s="97"/>
      <c r="DA21" s="286"/>
      <c r="DB21" s="131"/>
      <c r="DC21" s="32"/>
      <c r="DD21" s="131"/>
      <c r="DE21" s="26"/>
      <c r="DF21" s="80"/>
      <c r="DG21" s="97"/>
      <c r="DH21" s="35"/>
      <c r="DI21" s="33"/>
      <c r="DJ21" s="131"/>
      <c r="DK21" s="131"/>
      <c r="DL21" s="131"/>
      <c r="DM21" s="131"/>
      <c r="DN21" s="131"/>
      <c r="DO21" s="131"/>
      <c r="DP21" s="131"/>
      <c r="DQ21" s="131"/>
      <c r="DR21" s="263"/>
      <c r="DS21" s="263"/>
      <c r="DT21" s="264"/>
      <c r="DU21" s="264"/>
      <c r="DV21" s="264"/>
      <c r="DW21" s="264"/>
      <c r="DX21" s="264"/>
      <c r="DY21" s="265"/>
      <c r="DZ21" s="239"/>
      <c r="EA21" s="239"/>
      <c r="EB21" s="239"/>
      <c r="EC21" s="239"/>
      <c r="ED21" s="239"/>
      <c r="EE21" s="239"/>
      <c r="EF21" s="239"/>
      <c r="EG21" s="239"/>
      <c r="EH21" s="36"/>
      <c r="EI21" s="36"/>
      <c r="EJ21" s="36"/>
      <c r="EK21" s="240"/>
      <c r="EL21" s="207"/>
      <c r="EM21" s="208"/>
      <c r="EN21" s="209"/>
      <c r="EO21" s="35"/>
      <c r="EP21" s="35"/>
      <c r="EQ21" s="35"/>
      <c r="ER21" s="35"/>
      <c r="ES21" s="266"/>
      <c r="ET21" s="267"/>
      <c r="EU21" s="35"/>
      <c r="EV21" s="211"/>
      <c r="EW21" s="32"/>
      <c r="EX21" s="23"/>
      <c r="EY21" s="23"/>
      <c r="EZ21" s="23"/>
      <c r="FA21" s="287"/>
      <c r="FB21" s="288"/>
      <c r="FC21" s="288"/>
      <c r="FD21" s="131"/>
      <c r="FE21" s="35"/>
      <c r="FF21" s="35"/>
      <c r="FG21" s="94"/>
      <c r="FH21" s="23"/>
      <c r="FI21" s="131"/>
      <c r="FJ21" s="131"/>
      <c r="FK21" s="131"/>
      <c r="FL21" s="131"/>
      <c r="FM21" s="289"/>
      <c r="FN21" s="290"/>
      <c r="FO21" s="33"/>
      <c r="FP21" s="26"/>
      <c r="FQ21" s="97"/>
      <c r="FR21" s="26"/>
      <c r="FS21" s="23"/>
      <c r="FT21" s="94"/>
      <c r="FU21" s="94"/>
      <c r="FV21" s="287"/>
      <c r="FW21" s="243"/>
      <c r="FX21" s="26"/>
      <c r="FY21" s="26"/>
      <c r="FZ21" s="32"/>
      <c r="GA21" s="32"/>
      <c r="GB21" s="32"/>
      <c r="GC21" s="23"/>
      <c r="GD21" s="26"/>
      <c r="GE21" s="80"/>
      <c r="GF21" s="23"/>
      <c r="GG21" s="71"/>
      <c r="GH21" s="33"/>
      <c r="GI21" s="33"/>
      <c r="GJ21" s="291"/>
      <c r="GK21" s="291"/>
      <c r="GL21" s="35"/>
      <c r="GM21" s="269"/>
      <c r="GN21" s="23"/>
      <c r="GO21" s="23"/>
      <c r="GP21" s="245"/>
      <c r="GQ21" s="270"/>
      <c r="GR21" s="94"/>
      <c r="GS21" s="23"/>
      <c r="GT21" s="26"/>
      <c r="GU21" s="23"/>
      <c r="GV21" s="23"/>
      <c r="GW21" s="32"/>
      <c r="GX21" s="32"/>
      <c r="GY21" s="32"/>
      <c r="GZ21" s="32"/>
      <c r="HA21" s="32"/>
      <c r="HB21" s="32"/>
      <c r="HC21" s="32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23"/>
      <c r="IZ21" s="23"/>
      <c r="JA21" s="23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3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292"/>
      <c r="NE21" s="292"/>
      <c r="NF21" s="292"/>
      <c r="NG21" s="292"/>
      <c r="NH21" s="292"/>
      <c r="NI21" s="292"/>
      <c r="NJ21" s="292"/>
      <c r="NK21" s="292"/>
      <c r="NL21" s="292"/>
      <c r="NM21" s="292"/>
      <c r="NN21" s="292"/>
      <c r="NO21" s="292"/>
      <c r="NP21" s="292"/>
      <c r="NQ21" s="151"/>
      <c r="NR21" s="151"/>
      <c r="NS21" s="151"/>
      <c r="NT21" s="151"/>
      <c r="NU21" s="151"/>
      <c r="NV21" s="151"/>
      <c r="NW21" s="151"/>
      <c r="NX21" s="151"/>
      <c r="NY21" s="151"/>
      <c r="NZ21" s="151"/>
      <c r="OA21" s="151"/>
      <c r="OB21" s="151"/>
      <c r="OC21" s="151"/>
      <c r="OD21" s="151"/>
      <c r="OE21" s="151"/>
      <c r="OF21" s="151"/>
      <c r="OG21" s="151"/>
      <c r="OH21" s="151"/>
      <c r="OI21" s="151"/>
      <c r="OJ21" s="151"/>
      <c r="OK21" s="151"/>
      <c r="OL21" s="151"/>
      <c r="OM21" s="151"/>
      <c r="ON21" s="151"/>
      <c r="OO21" s="151"/>
      <c r="OP21" s="151"/>
      <c r="OQ21" s="151"/>
      <c r="OR21" s="151"/>
      <c r="OS21" s="151"/>
      <c r="OT21" s="151"/>
      <c r="OU21" s="151"/>
      <c r="OV21" s="151"/>
      <c r="OW21" s="151"/>
      <c r="OX21" s="151"/>
      <c r="OY21" s="151"/>
      <c r="OZ21" s="151"/>
      <c r="PA21" s="151"/>
      <c r="PB21" s="151"/>
      <c r="PC21" s="151"/>
      <c r="PD21" s="151"/>
      <c r="PE21" s="151"/>
      <c r="PF21" s="151"/>
      <c r="PG21" s="151"/>
      <c r="PH21" s="151"/>
      <c r="PI21" s="151"/>
      <c r="PJ21" s="151"/>
      <c r="PK21" s="151"/>
      <c r="PL21" s="151"/>
      <c r="PM21" s="151"/>
      <c r="PN21" s="151"/>
      <c r="PO21" s="151"/>
      <c r="PP21" s="151"/>
    </row>
    <row r="22" ht="99.0" customHeight="1">
      <c r="A22" s="16"/>
      <c r="B22" s="183" t="s">
        <v>1034</v>
      </c>
      <c r="C22" s="184"/>
      <c r="D22" s="184"/>
      <c r="E22" s="184"/>
      <c r="F22" s="293"/>
      <c r="G22" s="294"/>
      <c r="H22" s="184"/>
      <c r="I22" s="184"/>
      <c r="J22" s="184"/>
      <c r="K22" s="294"/>
      <c r="L22" s="184"/>
      <c r="M22" s="184"/>
      <c r="N22" s="294"/>
      <c r="O22" s="184"/>
      <c r="P22" s="184"/>
      <c r="Q22" s="184"/>
      <c r="R22" s="229"/>
      <c r="S22" s="229"/>
      <c r="T22" s="229"/>
      <c r="U22" s="294"/>
      <c r="V22" s="229"/>
      <c r="W22" s="229"/>
      <c r="X22" s="229"/>
      <c r="Y22" s="229"/>
      <c r="Z22" s="32"/>
      <c r="AA22" s="32"/>
      <c r="AB22" s="295"/>
      <c r="AC22" s="295"/>
      <c r="AD22" s="295"/>
      <c r="AE22" s="294"/>
      <c r="AF22" s="295"/>
      <c r="AG22" s="295"/>
      <c r="AH22" s="295"/>
      <c r="AI22" s="295"/>
      <c r="AJ22" s="32"/>
      <c r="AK22" s="32"/>
      <c r="AL22" s="296" t="s">
        <v>1035</v>
      </c>
      <c r="AM22" s="146"/>
      <c r="AN22" s="146"/>
      <c r="AO22" s="146"/>
      <c r="AP22" s="146"/>
      <c r="AQ22" s="146"/>
      <c r="AR22" s="56"/>
      <c r="AS22" s="131" t="s">
        <v>1036</v>
      </c>
      <c r="AT22" s="131" t="s">
        <v>14</v>
      </c>
      <c r="AU22" s="131" t="s">
        <v>14</v>
      </c>
      <c r="AV22" s="131" t="s">
        <v>14</v>
      </c>
      <c r="AW22" s="131" t="s">
        <v>1037</v>
      </c>
      <c r="AX22" s="297" t="s">
        <v>1038</v>
      </c>
      <c r="AY22" s="32"/>
      <c r="AZ22" s="70" t="s">
        <v>1039</v>
      </c>
      <c r="BA22" s="32"/>
      <c r="BB22" s="70" t="s">
        <v>1040</v>
      </c>
      <c r="BC22" s="33" t="s">
        <v>1041</v>
      </c>
      <c r="BD22" s="15" t="s">
        <v>1042</v>
      </c>
      <c r="BE22" s="15" t="s">
        <v>1042</v>
      </c>
      <c r="BF22" s="32"/>
      <c r="BG22" s="298" t="s">
        <v>1043</v>
      </c>
      <c r="BH22" s="75" t="s">
        <v>1044</v>
      </c>
      <c r="BI22" s="288" t="s">
        <v>1045</v>
      </c>
      <c r="BJ22" s="299" t="s">
        <v>131</v>
      </c>
      <c r="BK22" s="299" t="s">
        <v>1046</v>
      </c>
      <c r="BL22" s="300" t="s">
        <v>1047</v>
      </c>
      <c r="BM22" s="35" t="s">
        <v>1048</v>
      </c>
      <c r="BN22" s="301" t="s">
        <v>1049</v>
      </c>
      <c r="BO22" s="302" t="s">
        <v>1050</v>
      </c>
      <c r="BP22" s="303" t="s">
        <v>1051</v>
      </c>
      <c r="BQ22" s="35" t="s">
        <v>1052</v>
      </c>
      <c r="BR22" s="85" t="s">
        <v>1053</v>
      </c>
      <c r="BS22" s="97"/>
      <c r="BT22" s="97"/>
      <c r="BU22" s="5" t="s">
        <v>643</v>
      </c>
      <c r="BV22" s="5" t="s">
        <v>643</v>
      </c>
      <c r="BW22" s="5" t="s">
        <v>160</v>
      </c>
      <c r="BX22" s="5" t="s">
        <v>160</v>
      </c>
      <c r="BY22" s="5" t="s">
        <v>160</v>
      </c>
      <c r="BZ22" s="5" t="s">
        <v>160</v>
      </c>
      <c r="CA22" s="85" t="s">
        <v>160</v>
      </c>
      <c r="CB22" s="85" t="s">
        <v>160</v>
      </c>
      <c r="CC22" s="85" t="s">
        <v>160</v>
      </c>
      <c r="CD22" s="85" t="s">
        <v>160</v>
      </c>
      <c r="CE22" s="82" t="s">
        <v>1054</v>
      </c>
      <c r="CF22" s="31" t="s">
        <v>1055</v>
      </c>
      <c r="CG22" s="199"/>
      <c r="CH22" s="199"/>
      <c r="CI22" s="80"/>
      <c r="CJ22" s="66" t="s">
        <v>1056</v>
      </c>
      <c r="CK22" s="98" t="s">
        <v>1057</v>
      </c>
      <c r="CL22" s="3"/>
      <c r="CM22" s="32"/>
      <c r="CN22" s="35" t="s">
        <v>231</v>
      </c>
      <c r="CO22" s="35" t="s">
        <v>1058</v>
      </c>
      <c r="CP22" s="35" t="s">
        <v>1059</v>
      </c>
      <c r="CQ22" s="35" t="s">
        <v>1060</v>
      </c>
      <c r="CR22" s="245" t="s">
        <v>1061</v>
      </c>
      <c r="CS22" s="304" t="s">
        <v>1062</v>
      </c>
      <c r="CT22" s="304" t="s">
        <v>1063</v>
      </c>
      <c r="CU22" s="304" t="s">
        <v>1064</v>
      </c>
      <c r="CV22" s="23"/>
      <c r="CW22" s="23"/>
      <c r="CX22" s="23"/>
      <c r="CY22" s="23"/>
      <c r="CZ22" s="23"/>
      <c r="DA22" s="286" t="s">
        <v>1065</v>
      </c>
      <c r="DB22" s="32"/>
      <c r="DC22" s="32"/>
      <c r="DD22" s="286" t="s">
        <v>1066</v>
      </c>
      <c r="DE22" s="26" t="s">
        <v>1066</v>
      </c>
      <c r="DF22" s="23"/>
      <c r="DG22" s="201" t="s">
        <v>1067</v>
      </c>
      <c r="DH22" s="35" t="s">
        <v>1068</v>
      </c>
      <c r="DI22" s="33" t="s">
        <v>1069</v>
      </c>
      <c r="DJ22" s="33" t="s">
        <v>1070</v>
      </c>
      <c r="DK22" s="33" t="s">
        <v>1071</v>
      </c>
      <c r="DL22" s="33" t="s">
        <v>1072</v>
      </c>
      <c r="DM22" s="33" t="s">
        <v>298</v>
      </c>
      <c r="DN22" s="33" t="s">
        <v>1073</v>
      </c>
      <c r="DO22" s="96" t="s">
        <v>1074</v>
      </c>
      <c r="DP22" s="33" t="s">
        <v>1075</v>
      </c>
      <c r="DQ22" s="210" t="s">
        <v>1076</v>
      </c>
      <c r="DR22" s="88" t="s">
        <v>1077</v>
      </c>
      <c r="DS22" s="24"/>
      <c r="DT22" s="24"/>
      <c r="DU22" s="68" t="s">
        <v>247</v>
      </c>
      <c r="DV22" s="68" t="s">
        <v>1078</v>
      </c>
      <c r="DW22" s="68" t="s">
        <v>1079</v>
      </c>
      <c r="DX22" s="288" t="s">
        <v>1080</v>
      </c>
      <c r="DY22" s="288" t="s">
        <v>1081</v>
      </c>
      <c r="DZ22" s="288" t="s">
        <v>1082</v>
      </c>
      <c r="EA22" s="288" t="s">
        <v>1083</v>
      </c>
      <c r="EB22" s="288" t="s">
        <v>1081</v>
      </c>
      <c r="EC22" s="288" t="s">
        <v>1081</v>
      </c>
      <c r="ED22" s="288" t="s">
        <v>1081</v>
      </c>
      <c r="EE22" s="288" t="s">
        <v>1084</v>
      </c>
      <c r="EF22" s="87" t="s">
        <v>653</v>
      </c>
      <c r="EG22" s="87" t="s">
        <v>1085</v>
      </c>
      <c r="EH22" s="87" t="s">
        <v>1086</v>
      </c>
      <c r="EI22" s="87" t="s">
        <v>1087</v>
      </c>
      <c r="EJ22" s="305" t="s">
        <v>1088</v>
      </c>
      <c r="EK22" s="206" t="s">
        <v>178</v>
      </c>
      <c r="EL22" s="206" t="s">
        <v>1089</v>
      </c>
      <c r="EM22" s="206" t="s">
        <v>1089</v>
      </c>
      <c r="EN22" s="206" t="s">
        <v>1089</v>
      </c>
      <c r="EO22" s="217" t="s">
        <v>1089</v>
      </c>
      <c r="EP22" s="206" t="s">
        <v>1089</v>
      </c>
      <c r="EQ22" s="206" t="s">
        <v>1090</v>
      </c>
      <c r="ER22" s="23"/>
      <c r="ES22" s="23"/>
      <c r="ET22" s="23"/>
      <c r="EU22" s="23"/>
      <c r="EV22" s="306" t="s">
        <v>1091</v>
      </c>
      <c r="EW22" s="287" t="s">
        <v>1092</v>
      </c>
      <c r="EX22" s="23"/>
      <c r="EY22" s="23"/>
      <c r="EZ22" s="23"/>
      <c r="FA22" s="32"/>
      <c r="FB22" s="94" t="s">
        <v>211</v>
      </c>
      <c r="FC22" s="85" t="s">
        <v>1093</v>
      </c>
      <c r="FD22" s="131" t="s">
        <v>1094</v>
      </c>
      <c r="FE22" s="26" t="s">
        <v>1095</v>
      </c>
      <c r="FF22" s="26" t="s">
        <v>1096</v>
      </c>
      <c r="FG22" s="26" t="s">
        <v>1097</v>
      </c>
      <c r="FH22" s="26" t="s">
        <v>1098</v>
      </c>
      <c r="FI22" s="307" t="s">
        <v>1099</v>
      </c>
      <c r="FJ22" s="307" t="s">
        <v>1099</v>
      </c>
      <c r="FK22" s="307" t="s">
        <v>1099</v>
      </c>
      <c r="FL22" s="32"/>
      <c r="FM22" s="32"/>
      <c r="FN22" s="32"/>
      <c r="FO22" s="87" t="s">
        <v>1100</v>
      </c>
      <c r="FP22" s="87" t="s">
        <v>1101</v>
      </c>
      <c r="FQ22" s="87" t="s">
        <v>640</v>
      </c>
      <c r="FR22" s="308" t="s">
        <v>1102</v>
      </c>
      <c r="FS22" s="87" t="s">
        <v>640</v>
      </c>
      <c r="FT22" s="87" t="s">
        <v>1103</v>
      </c>
      <c r="FU22" s="23"/>
      <c r="FV22" s="96" t="s">
        <v>1042</v>
      </c>
      <c r="FW22" s="26" t="s">
        <v>1104</v>
      </c>
      <c r="FX22" s="26" t="s">
        <v>1105</v>
      </c>
      <c r="FY22" s="26" t="s">
        <v>1105</v>
      </c>
      <c r="FZ22" s="32"/>
      <c r="GA22" s="35" t="s">
        <v>1106</v>
      </c>
      <c r="GB22" s="35" t="s">
        <v>1107</v>
      </c>
      <c r="GC22" s="35" t="s">
        <v>1108</v>
      </c>
      <c r="GD22" s="35" t="s">
        <v>131</v>
      </c>
      <c r="GE22" s="35" t="s">
        <v>1109</v>
      </c>
      <c r="GF22" s="35" t="s">
        <v>1110</v>
      </c>
      <c r="GG22" s="35" t="s">
        <v>1111</v>
      </c>
      <c r="GH22" s="32"/>
      <c r="GI22" s="32"/>
      <c r="GJ22" s="309" t="s">
        <v>1112</v>
      </c>
      <c r="GK22" s="309" t="s">
        <v>1112</v>
      </c>
      <c r="GL22" s="23"/>
      <c r="GM22" s="23"/>
      <c r="GN22" s="26" t="s">
        <v>1113</v>
      </c>
      <c r="GO22" s="26" t="s">
        <v>158</v>
      </c>
      <c r="GP22" s="26" t="s">
        <v>1114</v>
      </c>
      <c r="GQ22" s="26" t="s">
        <v>1115</v>
      </c>
      <c r="GR22" s="26" t="s">
        <v>158</v>
      </c>
      <c r="GS22" s="26" t="s">
        <v>158</v>
      </c>
      <c r="GT22" s="26" t="s">
        <v>158</v>
      </c>
      <c r="GU22" s="26" t="s">
        <v>158</v>
      </c>
      <c r="GV22" s="26" t="s">
        <v>158</v>
      </c>
      <c r="GW22" s="131" t="s">
        <v>1116</v>
      </c>
      <c r="GX22" s="131" t="s">
        <v>194</v>
      </c>
      <c r="GY22" s="131" t="s">
        <v>194</v>
      </c>
      <c r="GZ22" s="131" t="s">
        <v>194</v>
      </c>
      <c r="HA22" s="131" t="s">
        <v>194</v>
      </c>
      <c r="HB22" s="131" t="s">
        <v>194</v>
      </c>
      <c r="HC22" s="131" t="s">
        <v>1117</v>
      </c>
      <c r="HD22" s="85" t="s">
        <v>1118</v>
      </c>
      <c r="HE22" s="85" t="s">
        <v>1119</v>
      </c>
      <c r="HF22" s="35" t="s">
        <v>1120</v>
      </c>
      <c r="HG22" s="35" t="s">
        <v>1121</v>
      </c>
      <c r="HH22" s="35" t="s">
        <v>1122</v>
      </c>
      <c r="HI22" s="71" t="s">
        <v>245</v>
      </c>
      <c r="HJ22" s="71" t="s">
        <v>245</v>
      </c>
      <c r="HK22" s="310"/>
      <c r="HL22" s="71" t="s">
        <v>1123</v>
      </c>
      <c r="HM22" s="101" t="s">
        <v>1124</v>
      </c>
      <c r="HN22" s="71" t="s">
        <v>1125</v>
      </c>
      <c r="HO22" s="100" t="s">
        <v>1126</v>
      </c>
      <c r="HP22" s="50" t="s">
        <v>1127</v>
      </c>
      <c r="HQ22" s="33" t="s">
        <v>1128</v>
      </c>
      <c r="HR22" s="33" t="s">
        <v>1129</v>
      </c>
      <c r="HS22" s="33" t="s">
        <v>1130</v>
      </c>
      <c r="HT22" s="32"/>
      <c r="HU22" s="35" t="s">
        <v>252</v>
      </c>
      <c r="HV22" s="97"/>
      <c r="HW22" s="3"/>
      <c r="HX22" s="199"/>
      <c r="HY22" s="35" t="s">
        <v>1131</v>
      </c>
      <c r="HZ22" s="35" t="s">
        <v>1132</v>
      </c>
      <c r="IA22" s="26" t="s">
        <v>1133</v>
      </c>
      <c r="IB22" s="97"/>
      <c r="IC22" s="29" t="s">
        <v>719</v>
      </c>
      <c r="ID22" s="26" t="s">
        <v>1134</v>
      </c>
      <c r="IE22" s="101" t="s">
        <v>1135</v>
      </c>
      <c r="IF22" s="80"/>
      <c r="IG22" s="32"/>
      <c r="IH22" s="32"/>
      <c r="II22" s="32"/>
      <c r="IJ22" s="32"/>
      <c r="IK22" s="26" t="s">
        <v>1136</v>
      </c>
      <c r="IL22" s="32"/>
      <c r="IM22" s="32"/>
      <c r="IN22" s="32"/>
      <c r="IO22" s="32"/>
      <c r="IP22" s="32"/>
      <c r="IQ22" s="32"/>
      <c r="IR22" s="32"/>
      <c r="IS22" s="95"/>
      <c r="IT22" s="32"/>
      <c r="IU22" s="32"/>
      <c r="IV22" s="80"/>
      <c r="IW22" s="32"/>
      <c r="IX22" s="286" t="s">
        <v>1137</v>
      </c>
      <c r="IY22" s="23"/>
      <c r="IZ22" s="23"/>
      <c r="JA22" s="311" t="s">
        <v>1138</v>
      </c>
      <c r="JB22" s="26" t="s">
        <v>1139</v>
      </c>
      <c r="JC22" s="26" t="s">
        <v>701</v>
      </c>
      <c r="JD22" s="26" t="s">
        <v>701</v>
      </c>
      <c r="JE22" s="26" t="s">
        <v>701</v>
      </c>
      <c r="JF22" s="26" t="s">
        <v>701</v>
      </c>
      <c r="JG22" s="26" t="s">
        <v>1140</v>
      </c>
      <c r="JH22" s="26" t="s">
        <v>1141</v>
      </c>
      <c r="JI22" s="15" t="s">
        <v>1142</v>
      </c>
      <c r="JJ22" s="15" t="s">
        <v>1142</v>
      </c>
      <c r="JK22" s="15" t="s">
        <v>1142</v>
      </c>
      <c r="JL22" s="15" t="s">
        <v>1142</v>
      </c>
      <c r="JM22" s="15" t="s">
        <v>1142</v>
      </c>
      <c r="JN22" s="15" t="s">
        <v>1142</v>
      </c>
      <c r="JO22" s="15" t="s">
        <v>1142</v>
      </c>
      <c r="JP22" s="15" t="s">
        <v>1142</v>
      </c>
      <c r="JQ22" s="15" t="s">
        <v>1142</v>
      </c>
      <c r="JR22" s="32"/>
      <c r="JS22" s="32"/>
      <c r="JT22" s="32"/>
      <c r="JU22" s="32"/>
      <c r="JV22" s="32"/>
      <c r="JW22" s="32"/>
      <c r="JX22" s="32"/>
      <c r="JY22" s="312" t="s">
        <v>1143</v>
      </c>
      <c r="JZ22" s="107" t="s">
        <v>1144</v>
      </c>
      <c r="KA22" s="32"/>
      <c r="KB22" s="32"/>
      <c r="KC22" s="32"/>
      <c r="KD22" s="108" t="s">
        <v>285</v>
      </c>
      <c r="KE22" s="313" t="s">
        <v>267</v>
      </c>
      <c r="KF22" s="313" t="s">
        <v>267</v>
      </c>
      <c r="KG22" s="31" t="s">
        <v>1145</v>
      </c>
      <c r="KH22" s="313" t="s">
        <v>1146</v>
      </c>
      <c r="KI22" s="31" t="s">
        <v>1147</v>
      </c>
      <c r="KJ22" s="5"/>
      <c r="KK22" s="314" t="s">
        <v>1148</v>
      </c>
      <c r="KL22" s="26" t="s">
        <v>1149</v>
      </c>
      <c r="KM22" s="32"/>
      <c r="KN22" s="23"/>
      <c r="KO22" s="32"/>
      <c r="KP22" s="32"/>
      <c r="KQ22" s="32"/>
      <c r="KR22" s="36" t="s">
        <v>1150</v>
      </c>
      <c r="KS22" s="36" t="s">
        <v>1150</v>
      </c>
      <c r="KT22" s="36" t="s">
        <v>1150</v>
      </c>
      <c r="KU22" s="36" t="s">
        <v>1150</v>
      </c>
      <c r="KV22" s="36" t="s">
        <v>1150</v>
      </c>
      <c r="KW22" s="36" t="s">
        <v>1150</v>
      </c>
      <c r="KX22" s="36" t="s">
        <v>1150</v>
      </c>
      <c r="KY22" s="36" t="s">
        <v>1150</v>
      </c>
      <c r="KZ22" s="32"/>
      <c r="LA22" s="32"/>
      <c r="LB22" s="32"/>
      <c r="LC22" s="32"/>
      <c r="LD22" s="32"/>
      <c r="LE22" s="35" t="s">
        <v>1151</v>
      </c>
      <c r="LF22" s="35" t="s">
        <v>1152</v>
      </c>
      <c r="LG22" s="35" t="s">
        <v>1153</v>
      </c>
      <c r="LH22" s="35" t="s">
        <v>1154</v>
      </c>
      <c r="LI22" s="35" t="s">
        <v>1155</v>
      </c>
      <c r="LJ22" s="32"/>
      <c r="LK22" s="32"/>
      <c r="LL22" s="36" t="s">
        <v>1156</v>
      </c>
      <c r="LM22" s="315" t="s">
        <v>1157</v>
      </c>
      <c r="LN22" s="316" t="s">
        <v>1157</v>
      </c>
      <c r="LO22" s="33" t="s">
        <v>1158</v>
      </c>
      <c r="LP22" s="32"/>
      <c r="LQ22" s="32"/>
      <c r="LR22" s="32"/>
      <c r="LS22" s="46"/>
      <c r="LT22" s="36" t="s">
        <v>1159</v>
      </c>
      <c r="LU22" s="36" t="s">
        <v>1159</v>
      </c>
      <c r="LV22" s="36" t="s">
        <v>1159</v>
      </c>
      <c r="LW22" s="36" t="s">
        <v>1159</v>
      </c>
      <c r="LX22" s="36" t="s">
        <v>1159</v>
      </c>
      <c r="LY22" s="36" t="s">
        <v>1159</v>
      </c>
      <c r="LZ22" s="36" t="s">
        <v>1159</v>
      </c>
      <c r="MA22" s="317" t="s">
        <v>1160</v>
      </c>
      <c r="MB22" s="317" t="s">
        <v>1160</v>
      </c>
      <c r="MC22" s="317" t="s">
        <v>1160</v>
      </c>
      <c r="MD22" s="317" t="s">
        <v>1160</v>
      </c>
      <c r="ME22" s="317" t="s">
        <v>1160</v>
      </c>
      <c r="MF22" s="317" t="s">
        <v>1160</v>
      </c>
      <c r="MG22" s="317" t="s">
        <v>1160</v>
      </c>
      <c r="MH22" s="317" t="s">
        <v>1160</v>
      </c>
      <c r="MI22" s="317" t="s">
        <v>1160</v>
      </c>
      <c r="MJ22" s="317" t="s">
        <v>1160</v>
      </c>
      <c r="MK22" s="317" t="s">
        <v>1160</v>
      </c>
      <c r="ML22" s="317" t="s">
        <v>1160</v>
      </c>
      <c r="MM22" s="317" t="s">
        <v>1160</v>
      </c>
      <c r="MN22" s="317" t="s">
        <v>1160</v>
      </c>
      <c r="MO22" s="317" t="s">
        <v>1160</v>
      </c>
      <c r="MP22" s="317" t="s">
        <v>1160</v>
      </c>
      <c r="MQ22" s="36" t="s">
        <v>1161</v>
      </c>
      <c r="MR22" s="36" t="s">
        <v>1161</v>
      </c>
      <c r="MS22" s="36" t="s">
        <v>1161</v>
      </c>
      <c r="MT22" s="36" t="s">
        <v>1161</v>
      </c>
      <c r="MU22" s="36" t="s">
        <v>1161</v>
      </c>
      <c r="MV22" s="318" t="s">
        <v>1162</v>
      </c>
      <c r="MW22" s="36" t="s">
        <v>1163</v>
      </c>
      <c r="MX22" s="36" t="s">
        <v>1163</v>
      </c>
      <c r="MY22" s="36" t="s">
        <v>1163</v>
      </c>
      <c r="MZ22" s="36" t="s">
        <v>1164</v>
      </c>
      <c r="NA22" s="32"/>
      <c r="NB22" s="32"/>
      <c r="NC22" s="38" t="s">
        <v>1165</v>
      </c>
      <c r="ND22" s="150"/>
      <c r="NE22" s="292"/>
      <c r="NF22" s="292"/>
      <c r="NG22" s="292"/>
      <c r="NH22" s="292"/>
      <c r="NI22" s="292"/>
      <c r="NJ22" s="292"/>
      <c r="NK22" s="292"/>
      <c r="NL22" s="292"/>
      <c r="NM22" s="292"/>
      <c r="NN22" s="292"/>
      <c r="NO22" s="292"/>
      <c r="NP22" s="292"/>
      <c r="NQ22" s="151"/>
      <c r="NR22" s="151"/>
      <c r="NS22" s="151"/>
      <c r="NT22" s="151"/>
      <c r="NU22" s="151"/>
      <c r="NV22" s="151"/>
      <c r="NW22" s="151"/>
      <c r="NX22" s="151"/>
      <c r="NY22" s="151"/>
      <c r="NZ22" s="151"/>
      <c r="OA22" s="151"/>
      <c r="OB22" s="151"/>
      <c r="OC22" s="151"/>
      <c r="OD22" s="151"/>
      <c r="OE22" s="151"/>
      <c r="OF22" s="151"/>
      <c r="OG22" s="151"/>
      <c r="OH22" s="151"/>
      <c r="OI22" s="151"/>
      <c r="OJ22" s="151"/>
      <c r="OK22" s="151"/>
      <c r="OL22" s="151"/>
      <c r="OM22" s="151"/>
      <c r="ON22" s="151"/>
      <c r="OO22" s="151"/>
      <c r="OP22" s="151"/>
      <c r="OQ22" s="151"/>
      <c r="OR22" s="151"/>
      <c r="OS22" s="151"/>
      <c r="OT22" s="151"/>
      <c r="OU22" s="151"/>
      <c r="OV22" s="151"/>
      <c r="OW22" s="151"/>
      <c r="OX22" s="151"/>
      <c r="OY22" s="151"/>
      <c r="OZ22" s="151"/>
      <c r="PA22" s="151"/>
      <c r="PB22" s="151"/>
      <c r="PC22" s="151"/>
      <c r="PD22" s="151"/>
      <c r="PE22" s="151"/>
      <c r="PF22" s="151"/>
      <c r="PG22" s="151"/>
      <c r="PH22" s="151"/>
      <c r="PI22" s="151"/>
      <c r="PJ22" s="151"/>
      <c r="PK22" s="151"/>
      <c r="PL22" s="151"/>
      <c r="PM22" s="151"/>
      <c r="PN22" s="151"/>
      <c r="PO22" s="151"/>
      <c r="PP22" s="151"/>
    </row>
    <row r="23" ht="39.75" customHeight="1">
      <c r="A23" s="16"/>
      <c r="B23" s="25"/>
      <c r="C23" s="184"/>
      <c r="D23" s="184"/>
      <c r="E23" s="121"/>
      <c r="F23" s="293"/>
      <c r="G23" s="294"/>
      <c r="H23" s="184"/>
      <c r="I23" s="184"/>
      <c r="J23" s="184"/>
      <c r="K23" s="294"/>
      <c r="L23" s="184"/>
      <c r="M23" s="184"/>
      <c r="N23" s="294"/>
      <c r="O23" s="184"/>
      <c r="P23" s="184"/>
      <c r="Q23" s="184"/>
      <c r="R23" s="229"/>
      <c r="S23" s="229"/>
      <c r="T23" s="229"/>
      <c r="U23" s="294"/>
      <c r="V23" s="229"/>
      <c r="W23" s="229"/>
      <c r="X23" s="229"/>
      <c r="Y23" s="229"/>
      <c r="Z23" s="32"/>
      <c r="AA23" s="32"/>
      <c r="AB23" s="295"/>
      <c r="AC23" s="295"/>
      <c r="AD23" s="295"/>
      <c r="AE23" s="294"/>
      <c r="AF23" s="295"/>
      <c r="AG23" s="295"/>
      <c r="AH23" s="295"/>
      <c r="AI23" s="295"/>
      <c r="AJ23" s="32"/>
      <c r="AK23" s="32"/>
      <c r="AL23" s="145" t="s">
        <v>60</v>
      </c>
      <c r="AM23" s="146"/>
      <c r="AN23" s="146"/>
      <c r="AO23" s="146"/>
      <c r="AP23" s="146"/>
      <c r="AQ23" s="146"/>
      <c r="AR23" s="146"/>
      <c r="AS23" s="146"/>
      <c r="AT23" s="146"/>
      <c r="AU23" s="146"/>
      <c r="AV23" s="56"/>
      <c r="AW23" s="319"/>
      <c r="AX23" s="33" t="s">
        <v>1166</v>
      </c>
      <c r="AY23" s="32"/>
      <c r="AZ23" s="70" t="s">
        <v>60</v>
      </c>
      <c r="BA23" s="32"/>
      <c r="BB23" s="70" t="s">
        <v>60</v>
      </c>
      <c r="BC23" s="33" t="s">
        <v>1167</v>
      </c>
      <c r="BD23" s="320" t="s">
        <v>60</v>
      </c>
      <c r="BE23" s="32"/>
      <c r="BF23" s="32"/>
      <c r="BG23" s="298" t="s">
        <v>60</v>
      </c>
      <c r="BH23" s="242" t="s">
        <v>1168</v>
      </c>
      <c r="BI23" s="321" t="s">
        <v>1169</v>
      </c>
      <c r="BJ23" s="322"/>
      <c r="BK23" s="321" t="s">
        <v>1170</v>
      </c>
      <c r="BL23" s="323"/>
      <c r="BM23" s="44" t="s">
        <v>1171</v>
      </c>
      <c r="BN23" s="49"/>
      <c r="BO23" s="324" t="s">
        <v>1171</v>
      </c>
      <c r="BP23" s="181" t="s">
        <v>1171</v>
      </c>
      <c r="BQ23" s="44" t="s">
        <v>353</v>
      </c>
      <c r="BR23" s="49"/>
      <c r="BS23" s="97"/>
      <c r="BT23" s="97"/>
      <c r="BU23" s="97"/>
      <c r="BV23" s="97"/>
      <c r="BW23" s="97"/>
      <c r="BX23" s="97"/>
      <c r="BY23" s="251"/>
      <c r="BZ23" s="251"/>
      <c r="CA23" s="325"/>
      <c r="CB23" s="80"/>
      <c r="CC23" s="80"/>
      <c r="CD23" s="80"/>
      <c r="CE23" s="82" t="s">
        <v>1172</v>
      </c>
      <c r="CF23" s="326" t="s">
        <v>1173</v>
      </c>
      <c r="CG23" s="327"/>
      <c r="CH23" s="327"/>
      <c r="CI23" s="80"/>
      <c r="CJ23" s="326" t="s">
        <v>353</v>
      </c>
      <c r="CK23" s="138"/>
      <c r="CL23" s="3"/>
      <c r="CM23" s="32"/>
      <c r="CN23" s="44" t="s">
        <v>1174</v>
      </c>
      <c r="CO23" s="49"/>
      <c r="CP23" s="49"/>
      <c r="CQ23" s="49"/>
      <c r="CR23" s="49"/>
      <c r="CS23" s="328" t="s">
        <v>1175</v>
      </c>
      <c r="CT23" s="49"/>
      <c r="CU23" s="2"/>
      <c r="CV23" s="23"/>
      <c r="CW23" s="23"/>
      <c r="CX23" s="23"/>
      <c r="CY23" s="23"/>
      <c r="CZ23" s="23"/>
      <c r="DA23" s="286" t="s">
        <v>60</v>
      </c>
      <c r="DB23" s="32"/>
      <c r="DC23" s="32"/>
      <c r="DD23" s="286" t="s">
        <v>60</v>
      </c>
      <c r="DE23" s="131" t="s">
        <v>60</v>
      </c>
      <c r="DF23" s="23"/>
      <c r="DG23" s="201" t="s">
        <v>60</v>
      </c>
      <c r="DH23" s="35" t="s">
        <v>1176</v>
      </c>
      <c r="DI23" s="241" t="s">
        <v>1177</v>
      </c>
      <c r="DJ23" s="146"/>
      <c r="DK23" s="146"/>
      <c r="DL23" s="146"/>
      <c r="DM23" s="146"/>
      <c r="DN23" s="146"/>
      <c r="DO23" s="146"/>
      <c r="DP23" s="241" t="s">
        <v>1178</v>
      </c>
      <c r="DQ23" s="146"/>
      <c r="DR23" s="88" t="s">
        <v>1179</v>
      </c>
      <c r="DS23" s="329"/>
      <c r="DT23" s="329"/>
      <c r="DU23" s="123" t="s">
        <v>1180</v>
      </c>
      <c r="DV23" s="49"/>
      <c r="DW23" s="2"/>
      <c r="DX23" s="330" t="s">
        <v>1181</v>
      </c>
      <c r="DY23" s="49"/>
      <c r="DZ23" s="49"/>
      <c r="EA23" s="49"/>
      <c r="EB23" s="49"/>
      <c r="EC23" s="49"/>
      <c r="ED23" s="49"/>
      <c r="EE23" s="49"/>
      <c r="EF23" s="126" t="s">
        <v>1182</v>
      </c>
      <c r="EG23" s="49"/>
      <c r="EH23" s="49"/>
      <c r="EI23" s="49"/>
      <c r="EJ23" s="2"/>
      <c r="EK23" s="36"/>
      <c r="EL23" s="36"/>
      <c r="EM23" s="36"/>
      <c r="EN23" s="36"/>
      <c r="EO23" s="36"/>
      <c r="EP23" s="36"/>
      <c r="EQ23" s="331" t="s">
        <v>60</v>
      </c>
      <c r="ER23" s="23"/>
      <c r="ES23" s="23"/>
      <c r="ET23" s="23"/>
      <c r="EU23" s="23"/>
      <c r="EV23" s="332" t="s">
        <v>1183</v>
      </c>
      <c r="EW23" s="94" t="s">
        <v>1184</v>
      </c>
      <c r="EX23" s="23"/>
      <c r="EY23" s="23"/>
      <c r="EZ23" s="23"/>
      <c r="FA23" s="23"/>
      <c r="FB23" s="94" t="s">
        <v>377</v>
      </c>
      <c r="FC23" s="15"/>
      <c r="FD23" s="259" t="s">
        <v>1185</v>
      </c>
      <c r="FE23" s="146"/>
      <c r="FF23" s="146"/>
      <c r="FG23" s="146"/>
      <c r="FH23" s="56"/>
      <c r="FI23" s="32"/>
      <c r="FJ23" s="32"/>
      <c r="FK23" s="289"/>
      <c r="FL23" s="289"/>
      <c r="FM23" s="32"/>
      <c r="FN23" s="32"/>
      <c r="FO23" s="87" t="s">
        <v>1186</v>
      </c>
      <c r="FP23" s="87" t="s">
        <v>1187</v>
      </c>
      <c r="FQ23" s="126" t="s">
        <v>1186</v>
      </c>
      <c r="FR23" s="49"/>
      <c r="FS23" s="49"/>
      <c r="FT23" s="2"/>
      <c r="FU23" s="23"/>
      <c r="FV23" s="32"/>
      <c r="FW23" s="26" t="s">
        <v>60</v>
      </c>
      <c r="FX23" s="26" t="s">
        <v>60</v>
      </c>
      <c r="FY23" s="26" t="s">
        <v>60</v>
      </c>
      <c r="FZ23" s="32"/>
      <c r="GA23" s="44" t="s">
        <v>1188</v>
      </c>
      <c r="GB23" s="2"/>
      <c r="GC23" s="241" t="s">
        <v>1189</v>
      </c>
      <c r="GD23" s="146"/>
      <c r="GE23" s="146"/>
      <c r="GF23" s="146"/>
      <c r="GG23" s="56"/>
      <c r="GH23" s="32"/>
      <c r="GI23" s="32"/>
      <c r="GJ23" s="309"/>
      <c r="GK23" s="309"/>
      <c r="GL23" s="32"/>
      <c r="GM23" s="32"/>
      <c r="GN23" s="38" t="s">
        <v>1190</v>
      </c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2"/>
      <c r="HD23" s="333"/>
      <c r="HE23" s="333"/>
      <c r="HF23" s="334" t="s">
        <v>1191</v>
      </c>
      <c r="HG23" s="2"/>
      <c r="HH23" s="35" t="s">
        <v>1192</v>
      </c>
      <c r="HI23" s="156" t="s">
        <v>1193</v>
      </c>
      <c r="HJ23" s="2"/>
      <c r="HK23" s="310"/>
      <c r="HL23" s="156" t="s">
        <v>1194</v>
      </c>
      <c r="HM23" s="49"/>
      <c r="HN23" s="2"/>
      <c r="HO23" s="335"/>
      <c r="HP23" s="136" t="s">
        <v>1195</v>
      </c>
      <c r="HQ23" s="136" t="s">
        <v>1196</v>
      </c>
      <c r="HR23" s="49"/>
      <c r="HS23" s="2"/>
      <c r="HT23" s="335"/>
      <c r="HU23" s="35" t="s">
        <v>395</v>
      </c>
      <c r="HV23" s="336"/>
      <c r="HW23" s="3"/>
      <c r="HX23" s="3"/>
      <c r="HY23" s="44" t="s">
        <v>1197</v>
      </c>
      <c r="HZ23" s="2"/>
      <c r="IA23" s="26" t="s">
        <v>60</v>
      </c>
      <c r="IB23" s="336"/>
      <c r="IC23" s="29" t="s">
        <v>811</v>
      </c>
      <c r="ID23" s="26" t="s">
        <v>60</v>
      </c>
      <c r="IE23" s="101" t="s">
        <v>1198</v>
      </c>
      <c r="IF23" s="80"/>
      <c r="IG23" s="32"/>
      <c r="IH23" s="32"/>
      <c r="II23" s="32"/>
      <c r="IJ23" s="32"/>
      <c r="IK23" s="26" t="s">
        <v>60</v>
      </c>
      <c r="IL23" s="32"/>
      <c r="IM23" s="32"/>
      <c r="IN23" s="32"/>
      <c r="IO23" s="32"/>
      <c r="IP23" s="32"/>
      <c r="IQ23" s="32"/>
      <c r="IR23" s="32"/>
      <c r="IS23" s="222"/>
      <c r="IT23" s="137"/>
      <c r="IU23" s="168"/>
      <c r="IV23" s="80"/>
      <c r="IW23" s="32"/>
      <c r="IX23" s="286" t="s">
        <v>60</v>
      </c>
      <c r="IY23" s="23"/>
      <c r="IZ23" s="23"/>
      <c r="JA23" s="311"/>
      <c r="JB23" s="38" t="s">
        <v>1199</v>
      </c>
      <c r="JC23" s="49"/>
      <c r="JD23" s="49"/>
      <c r="JE23" s="49"/>
      <c r="JF23" s="49"/>
      <c r="JG23" s="49"/>
      <c r="JH23" s="138"/>
      <c r="JI23" s="15"/>
      <c r="JJ23" s="15"/>
      <c r="JK23" s="15"/>
      <c r="JL23" s="15"/>
      <c r="JM23" s="15"/>
      <c r="JN23" s="15"/>
      <c r="JO23" s="15"/>
      <c r="JP23" s="15"/>
      <c r="JQ23" s="15"/>
      <c r="JR23" s="32"/>
      <c r="JS23" s="32"/>
      <c r="JT23" s="32"/>
      <c r="JU23" s="32"/>
      <c r="JV23" s="32"/>
      <c r="JW23" s="32"/>
      <c r="JX23" s="32"/>
      <c r="JY23" s="169" t="s">
        <v>1200</v>
      </c>
      <c r="JZ23" s="2"/>
      <c r="KA23" s="32"/>
      <c r="KB23" s="32"/>
      <c r="KC23" s="32"/>
      <c r="KD23" s="142"/>
      <c r="KE23" s="45" t="s">
        <v>62</v>
      </c>
      <c r="KF23" s="49"/>
      <c r="KG23" s="49"/>
      <c r="KH23" s="49"/>
      <c r="KI23" s="49"/>
      <c r="KJ23" s="191"/>
      <c r="KK23" s="337" t="s">
        <v>60</v>
      </c>
      <c r="KL23" s="47" t="s">
        <v>60</v>
      </c>
      <c r="KM23" s="32"/>
      <c r="KN23" s="23"/>
      <c r="KO23" s="32"/>
      <c r="KP23" s="32"/>
      <c r="KQ23" s="32"/>
      <c r="KR23" s="36"/>
      <c r="KS23" s="36"/>
      <c r="KT23" s="36"/>
      <c r="KU23" s="36"/>
      <c r="KV23" s="36"/>
      <c r="KW23" s="36"/>
      <c r="KX23" s="36"/>
      <c r="KY23" s="32"/>
      <c r="KZ23" s="32"/>
      <c r="LA23" s="32"/>
      <c r="LB23" s="32"/>
      <c r="LC23" s="32"/>
      <c r="LD23" s="32"/>
      <c r="LE23" s="44" t="s">
        <v>1201</v>
      </c>
      <c r="LF23" s="49"/>
      <c r="LG23" s="49"/>
      <c r="LH23" s="49"/>
      <c r="LI23" s="2"/>
      <c r="LJ23" s="32"/>
      <c r="LK23" s="32"/>
      <c r="LL23" s="36"/>
      <c r="LM23" s="56"/>
      <c r="LN23" s="36"/>
      <c r="LO23" s="33" t="s">
        <v>1202</v>
      </c>
      <c r="LP23" s="32"/>
      <c r="LQ23" s="32"/>
      <c r="LR23" s="32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36"/>
      <c r="MX23" s="36"/>
      <c r="MY23" s="36"/>
      <c r="MZ23" s="36"/>
      <c r="NA23" s="32"/>
      <c r="NB23" s="32"/>
      <c r="NC23" s="47" t="s">
        <v>60</v>
      </c>
      <c r="ND23" s="150"/>
      <c r="NE23" s="292"/>
      <c r="NF23" s="292"/>
      <c r="NG23" s="292"/>
      <c r="NH23" s="292"/>
      <c r="NI23" s="292"/>
      <c r="NJ23" s="292"/>
      <c r="NK23" s="292"/>
      <c r="NL23" s="292"/>
      <c r="NM23" s="292"/>
      <c r="NN23" s="292"/>
      <c r="NO23" s="292"/>
      <c r="NP23" s="292"/>
      <c r="NQ23" s="151"/>
      <c r="NR23" s="151"/>
      <c r="NS23" s="151"/>
      <c r="NT23" s="151"/>
      <c r="NU23" s="151"/>
      <c r="NV23" s="151"/>
      <c r="NW23" s="151"/>
      <c r="NX23" s="151"/>
      <c r="NY23" s="151"/>
      <c r="NZ23" s="151"/>
      <c r="OA23" s="151"/>
      <c r="OB23" s="151"/>
      <c r="OC23" s="151"/>
      <c r="OD23" s="151"/>
      <c r="OE23" s="151"/>
      <c r="OF23" s="151"/>
      <c r="OG23" s="151"/>
      <c r="OH23" s="151"/>
      <c r="OI23" s="151"/>
      <c r="OJ23" s="151"/>
      <c r="OK23" s="151"/>
      <c r="OL23" s="151"/>
      <c r="OM23" s="151"/>
      <c r="ON23" s="151"/>
      <c r="OO23" s="151"/>
      <c r="OP23" s="151"/>
      <c r="OQ23" s="151"/>
      <c r="OR23" s="151"/>
      <c r="OS23" s="151"/>
      <c r="OT23" s="151"/>
      <c r="OU23" s="151"/>
      <c r="OV23" s="151"/>
      <c r="OW23" s="151"/>
      <c r="OX23" s="151"/>
      <c r="OY23" s="151"/>
      <c r="OZ23" s="151"/>
      <c r="PA23" s="151"/>
      <c r="PB23" s="151"/>
      <c r="PC23" s="151"/>
      <c r="PD23" s="151"/>
      <c r="PE23" s="151"/>
      <c r="PF23" s="151"/>
      <c r="PG23" s="151"/>
      <c r="PH23" s="151"/>
      <c r="PI23" s="151"/>
      <c r="PJ23" s="151"/>
      <c r="PK23" s="151"/>
      <c r="PL23" s="151"/>
      <c r="PM23" s="151"/>
      <c r="PN23" s="151"/>
      <c r="PO23" s="151"/>
      <c r="PP23" s="151"/>
    </row>
    <row r="24" ht="37.5" customHeight="1">
      <c r="A24" s="16"/>
      <c r="B24" s="25"/>
      <c r="C24" s="184"/>
      <c r="D24" s="184"/>
      <c r="E24" s="121"/>
      <c r="F24" s="293"/>
      <c r="G24" s="294"/>
      <c r="H24" s="184"/>
      <c r="I24" s="184"/>
      <c r="J24" s="184"/>
      <c r="K24" s="294"/>
      <c r="L24" s="184"/>
      <c r="M24" s="184"/>
      <c r="N24" s="294"/>
      <c r="O24" s="184"/>
      <c r="P24" s="184"/>
      <c r="Q24" s="184"/>
      <c r="R24" s="229"/>
      <c r="S24" s="229"/>
      <c r="T24" s="229"/>
      <c r="U24" s="294"/>
      <c r="V24" s="229"/>
      <c r="W24" s="229"/>
      <c r="X24" s="229"/>
      <c r="Y24" s="229"/>
      <c r="Z24" s="32"/>
      <c r="AA24" s="32"/>
      <c r="AB24" s="295"/>
      <c r="AC24" s="295"/>
      <c r="AD24" s="295"/>
      <c r="AE24" s="294"/>
      <c r="AF24" s="295"/>
      <c r="AG24" s="295"/>
      <c r="AH24" s="295"/>
      <c r="AI24" s="295"/>
      <c r="AJ24" s="32"/>
      <c r="AK24" s="32"/>
      <c r="AL24" s="145" t="s">
        <v>1203</v>
      </c>
      <c r="AM24" s="146"/>
      <c r="AN24" s="146"/>
      <c r="AO24" s="146"/>
      <c r="AP24" s="146"/>
      <c r="AQ24" s="146"/>
      <c r="AR24" s="146"/>
      <c r="AS24" s="146"/>
      <c r="AT24" s="146"/>
      <c r="AU24" s="146"/>
      <c r="AV24" s="56"/>
      <c r="AW24" s="319"/>
      <c r="AX24" s="33" t="s">
        <v>1204</v>
      </c>
      <c r="AY24" s="32"/>
      <c r="AZ24" s="70" t="s">
        <v>1205</v>
      </c>
      <c r="BA24" s="32"/>
      <c r="BB24" s="70" t="s">
        <v>1206</v>
      </c>
      <c r="BC24" s="33" t="s">
        <v>1207</v>
      </c>
      <c r="BD24" s="320" t="s">
        <v>1208</v>
      </c>
      <c r="BE24" s="32"/>
      <c r="BF24" s="32"/>
      <c r="BG24" s="298" t="s">
        <v>1209</v>
      </c>
      <c r="BH24" s="242" t="s">
        <v>1210</v>
      </c>
      <c r="BI24" s="49"/>
      <c r="BJ24" s="49"/>
      <c r="BK24" s="49"/>
      <c r="BL24" s="338"/>
      <c r="BM24" s="44" t="s">
        <v>1211</v>
      </c>
      <c r="BN24" s="49"/>
      <c r="BO24" s="35" t="s">
        <v>1211</v>
      </c>
      <c r="BP24" s="181" t="s">
        <v>1211</v>
      </c>
      <c r="BQ24" s="44" t="s">
        <v>1212</v>
      </c>
      <c r="BR24" s="2"/>
      <c r="BS24" s="97"/>
      <c r="BT24" s="97"/>
      <c r="BU24" s="97"/>
      <c r="BV24" s="97"/>
      <c r="BW24" s="97"/>
      <c r="BX24" s="97"/>
      <c r="BY24" s="80"/>
      <c r="BZ24" s="80"/>
      <c r="CA24" s="80"/>
      <c r="CB24" s="80"/>
      <c r="CC24" s="80"/>
      <c r="CD24" s="80"/>
      <c r="CE24" s="82" t="s">
        <v>1213</v>
      </c>
      <c r="CF24" s="339" t="s">
        <v>1214</v>
      </c>
      <c r="CG24" s="340"/>
      <c r="CH24" s="341"/>
      <c r="CI24" s="80"/>
      <c r="CJ24" s="31" t="s">
        <v>1215</v>
      </c>
      <c r="CK24" s="138"/>
      <c r="CL24" s="3"/>
      <c r="CM24" s="32"/>
      <c r="CN24" s="44" t="s">
        <v>1216</v>
      </c>
      <c r="CO24" s="49"/>
      <c r="CP24" s="49"/>
      <c r="CQ24" s="49"/>
      <c r="CR24" s="49"/>
      <c r="CS24" s="328" t="s">
        <v>1217</v>
      </c>
      <c r="CT24" s="49"/>
      <c r="CU24" s="2"/>
      <c r="CV24" s="23"/>
      <c r="CW24" s="23"/>
      <c r="CX24" s="23"/>
      <c r="CY24" s="23"/>
      <c r="CZ24" s="23"/>
      <c r="DA24" s="286" t="s">
        <v>1218</v>
      </c>
      <c r="DB24" s="32"/>
      <c r="DC24" s="32"/>
      <c r="DD24" s="286" t="s">
        <v>1219</v>
      </c>
      <c r="DE24" s="131" t="s">
        <v>1219</v>
      </c>
      <c r="DF24" s="23"/>
      <c r="DG24" s="201" t="s">
        <v>1220</v>
      </c>
      <c r="DH24" s="35" t="s">
        <v>1221</v>
      </c>
      <c r="DI24" s="241" t="s">
        <v>1222</v>
      </c>
      <c r="DJ24" s="146"/>
      <c r="DK24" s="56"/>
      <c r="DL24" s="241" t="s">
        <v>1223</v>
      </c>
      <c r="DM24" s="44" t="s">
        <v>1224</v>
      </c>
      <c r="DN24" s="2"/>
      <c r="DO24" s="240"/>
      <c r="DP24" s="44" t="s">
        <v>1225</v>
      </c>
      <c r="DQ24" s="2"/>
      <c r="DR24" s="71" t="s">
        <v>1226</v>
      </c>
      <c r="DS24" s="24"/>
      <c r="DT24" s="329"/>
      <c r="DU24" s="123" t="s">
        <v>1227</v>
      </c>
      <c r="DV24" s="49"/>
      <c r="DW24" s="2"/>
      <c r="DX24" s="342" t="s">
        <v>1228</v>
      </c>
      <c r="DY24" s="146"/>
      <c r="DZ24" s="146"/>
      <c r="EA24" s="146"/>
      <c r="EB24" s="146"/>
      <c r="EC24" s="146"/>
      <c r="ED24" s="146"/>
      <c r="EE24" s="146"/>
      <c r="EF24" s="126" t="s">
        <v>1229</v>
      </c>
      <c r="EG24" s="49"/>
      <c r="EH24" s="49"/>
      <c r="EI24" s="49"/>
      <c r="EJ24" s="2"/>
      <c r="EK24" s="36"/>
      <c r="EL24" s="36"/>
      <c r="EM24" s="36"/>
      <c r="EN24" s="36"/>
      <c r="EO24" s="36"/>
      <c r="EP24" s="36"/>
      <c r="EQ24" s="331" t="s">
        <v>1230</v>
      </c>
      <c r="ER24" s="23"/>
      <c r="ES24" s="23"/>
      <c r="ET24" s="23"/>
      <c r="EU24" s="23"/>
      <c r="EV24" s="343" t="s">
        <v>1231</v>
      </c>
      <c r="EW24" s="287" t="s">
        <v>1232</v>
      </c>
      <c r="EX24" s="23"/>
      <c r="EY24" s="23"/>
      <c r="EZ24" s="23"/>
      <c r="FA24" s="32"/>
      <c r="FB24" s="94" t="s">
        <v>1233</v>
      </c>
      <c r="FC24" s="15"/>
      <c r="FD24" s="344" t="s">
        <v>1234</v>
      </c>
      <c r="FE24" s="146"/>
      <c r="FF24" s="146"/>
      <c r="FG24" s="146"/>
      <c r="FH24" s="56"/>
      <c r="FI24" s="32"/>
      <c r="FJ24" s="32"/>
      <c r="FK24" s="289"/>
      <c r="FL24" s="289"/>
      <c r="FM24" s="32"/>
      <c r="FN24" s="32"/>
      <c r="FO24" s="126" t="s">
        <v>1235</v>
      </c>
      <c r="FP24" s="49"/>
      <c r="FQ24" s="49"/>
      <c r="FR24" s="49"/>
      <c r="FS24" s="49"/>
      <c r="FT24" s="2"/>
      <c r="FU24" s="23"/>
      <c r="FV24" s="32"/>
      <c r="FW24" s="26" t="s">
        <v>1236</v>
      </c>
      <c r="FX24" s="26" t="s">
        <v>1237</v>
      </c>
      <c r="FY24" s="26" t="s">
        <v>1238</v>
      </c>
      <c r="FZ24" s="32"/>
      <c r="GA24" s="44" t="s">
        <v>1239</v>
      </c>
      <c r="GB24" s="2"/>
      <c r="GC24" s="241" t="s">
        <v>1240</v>
      </c>
      <c r="GD24" s="146"/>
      <c r="GE24" s="146"/>
      <c r="GF24" s="146"/>
      <c r="GG24" s="56"/>
      <c r="GH24" s="32"/>
      <c r="GI24" s="32"/>
      <c r="GJ24" s="96"/>
      <c r="GK24" s="96"/>
      <c r="GL24" s="32"/>
      <c r="GM24" s="32"/>
      <c r="GN24" s="38" t="s">
        <v>1241</v>
      </c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2"/>
      <c r="HD24" s="85"/>
      <c r="HE24" s="85"/>
      <c r="HF24" s="44" t="s">
        <v>1242</v>
      </c>
      <c r="HG24" s="2"/>
      <c r="HH24" s="35" t="s">
        <v>1243</v>
      </c>
      <c r="HI24" s="71" t="s">
        <v>1244</v>
      </c>
      <c r="HJ24" s="71" t="s">
        <v>1245</v>
      </c>
      <c r="HK24" s="310"/>
      <c r="HL24" s="156" t="s">
        <v>1246</v>
      </c>
      <c r="HM24" s="49"/>
      <c r="HN24" s="2"/>
      <c r="HO24" s="335"/>
      <c r="HP24" s="136" t="s">
        <v>1247</v>
      </c>
      <c r="HQ24" s="136" t="s">
        <v>1248</v>
      </c>
      <c r="HR24" s="49"/>
      <c r="HS24" s="2"/>
      <c r="HT24" s="335"/>
      <c r="HU24" s="35" t="s">
        <v>481</v>
      </c>
      <c r="HV24" s="340"/>
      <c r="HW24" s="345"/>
      <c r="HX24" s="345"/>
      <c r="HY24" s="44" t="s">
        <v>1249</v>
      </c>
      <c r="HZ24" s="2"/>
      <c r="IA24" s="167" t="s">
        <v>1250</v>
      </c>
      <c r="IB24" s="340"/>
      <c r="IC24" s="29" t="s">
        <v>1251</v>
      </c>
      <c r="ID24" s="167" t="s">
        <v>1252</v>
      </c>
      <c r="IE24" s="101" t="s">
        <v>1253</v>
      </c>
      <c r="IF24" s="80"/>
      <c r="IG24" s="32"/>
      <c r="IH24" s="32"/>
      <c r="II24" s="32"/>
      <c r="IJ24" s="32"/>
      <c r="IK24" s="167" t="s">
        <v>1254</v>
      </c>
      <c r="IL24" s="32"/>
      <c r="IM24" s="32"/>
      <c r="IN24" s="32"/>
      <c r="IO24" s="32"/>
      <c r="IP24" s="32"/>
      <c r="IQ24" s="32"/>
      <c r="IR24" s="32"/>
      <c r="IS24" s="329"/>
      <c r="IT24" s="32"/>
      <c r="IU24" s="32"/>
      <c r="IV24" s="80"/>
      <c r="IW24" s="32"/>
      <c r="IX24" s="286" t="s">
        <v>491</v>
      </c>
      <c r="IY24" s="23"/>
      <c r="IZ24" s="23"/>
      <c r="JA24" s="311" t="s">
        <v>1255</v>
      </c>
      <c r="JB24" s="259" t="s">
        <v>1256</v>
      </c>
      <c r="JC24" s="146"/>
      <c r="JD24" s="146"/>
      <c r="JE24" s="146"/>
      <c r="JF24" s="146"/>
      <c r="JG24" s="146"/>
      <c r="JH24" s="26"/>
      <c r="JI24" s="15"/>
      <c r="JJ24" s="15"/>
      <c r="JK24" s="15"/>
      <c r="JL24" s="15"/>
      <c r="JM24" s="15"/>
      <c r="JN24" s="15"/>
      <c r="JO24" s="15"/>
      <c r="JP24" s="15"/>
      <c r="JQ24" s="15"/>
      <c r="JR24" s="32"/>
      <c r="JS24" s="32"/>
      <c r="JT24" s="32"/>
      <c r="JU24" s="32"/>
      <c r="JV24" s="32"/>
      <c r="JW24" s="32"/>
      <c r="JX24" s="32"/>
      <c r="JY24" s="169" t="s">
        <v>1257</v>
      </c>
      <c r="JZ24" s="2"/>
      <c r="KA24" s="32"/>
      <c r="KB24" s="32"/>
      <c r="KC24" s="32"/>
      <c r="KD24" s="142"/>
      <c r="KE24" s="31" t="s">
        <v>1258</v>
      </c>
      <c r="KF24" s="31" t="s">
        <v>1259</v>
      </c>
      <c r="KG24" s="45" t="s">
        <v>1260</v>
      </c>
      <c r="KH24" s="2"/>
      <c r="KI24" s="45" t="s">
        <v>1261</v>
      </c>
      <c r="KJ24" s="5"/>
      <c r="KK24" s="314" t="s">
        <v>508</v>
      </c>
      <c r="KL24" s="346" t="s">
        <v>1262</v>
      </c>
      <c r="KM24" s="32"/>
      <c r="KN24" s="23"/>
      <c r="KO24" s="32"/>
      <c r="KP24" s="32"/>
      <c r="KQ24" s="32"/>
      <c r="KR24" s="36"/>
      <c r="KS24" s="36"/>
      <c r="KT24" s="36"/>
      <c r="KU24" s="36"/>
      <c r="KV24" s="36"/>
      <c r="KW24" s="36"/>
      <c r="KX24" s="36"/>
      <c r="KY24" s="32"/>
      <c r="KZ24" s="32"/>
      <c r="LA24" s="32"/>
      <c r="LB24" s="32"/>
      <c r="LC24" s="32"/>
      <c r="LD24" s="32"/>
      <c r="LE24" s="44" t="s">
        <v>1263</v>
      </c>
      <c r="LF24" s="49"/>
      <c r="LG24" s="49"/>
      <c r="LH24" s="49"/>
      <c r="LI24" s="110" t="s">
        <v>1264</v>
      </c>
      <c r="LJ24" s="32"/>
      <c r="LK24" s="32"/>
      <c r="LL24" s="36"/>
      <c r="LM24" s="36"/>
      <c r="LN24" s="36"/>
      <c r="LO24" s="35" t="s">
        <v>1265</v>
      </c>
      <c r="LP24" s="32"/>
      <c r="LQ24" s="32"/>
      <c r="LR24" s="32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36"/>
      <c r="MX24" s="36"/>
      <c r="MY24" s="36"/>
      <c r="MZ24" s="36"/>
      <c r="NA24" s="32"/>
      <c r="NB24" s="32" t="s">
        <v>683</v>
      </c>
      <c r="NC24" s="26" t="s">
        <v>1266</v>
      </c>
      <c r="ND24" s="150"/>
      <c r="NE24" s="292"/>
      <c r="NF24" s="292"/>
      <c r="NG24" s="292"/>
      <c r="NH24" s="292"/>
      <c r="NI24" s="292"/>
      <c r="NJ24" s="292"/>
      <c r="NK24" s="292"/>
      <c r="NL24" s="292"/>
      <c r="NM24" s="292"/>
      <c r="NN24" s="292"/>
      <c r="NO24" s="292"/>
      <c r="NP24" s="292"/>
      <c r="NQ24" s="151"/>
      <c r="NR24" s="151"/>
      <c r="NS24" s="151"/>
      <c r="NT24" s="151"/>
      <c r="NU24" s="151"/>
      <c r="NV24" s="151"/>
      <c r="NW24" s="151"/>
      <c r="NX24" s="151"/>
      <c r="NY24" s="151"/>
      <c r="NZ24" s="151"/>
      <c r="OA24" s="151"/>
      <c r="OB24" s="151"/>
      <c r="OC24" s="151"/>
      <c r="OD24" s="151"/>
      <c r="OE24" s="151"/>
      <c r="OF24" s="151"/>
      <c r="OG24" s="151"/>
      <c r="OH24" s="151"/>
      <c r="OI24" s="151"/>
      <c r="OJ24" s="151"/>
      <c r="OK24" s="151"/>
      <c r="OL24" s="151"/>
      <c r="OM24" s="151"/>
      <c r="ON24" s="151"/>
      <c r="OO24" s="151"/>
      <c r="OP24" s="151"/>
      <c r="OQ24" s="151"/>
      <c r="OR24" s="151"/>
      <c r="OS24" s="151"/>
      <c r="OT24" s="151"/>
      <c r="OU24" s="151"/>
      <c r="OV24" s="151"/>
      <c r="OW24" s="151"/>
      <c r="OX24" s="151"/>
      <c r="OY24" s="151"/>
      <c r="OZ24" s="151"/>
      <c r="PA24" s="151"/>
      <c r="PB24" s="151"/>
      <c r="PC24" s="151"/>
      <c r="PD24" s="151"/>
      <c r="PE24" s="151"/>
      <c r="PF24" s="151"/>
      <c r="PG24" s="151"/>
      <c r="PH24" s="151"/>
      <c r="PI24" s="151"/>
      <c r="PJ24" s="151"/>
      <c r="PK24" s="151"/>
      <c r="PL24" s="151"/>
      <c r="PM24" s="151"/>
      <c r="PN24" s="151"/>
      <c r="PO24" s="151"/>
      <c r="PP24" s="151"/>
    </row>
    <row r="25" ht="85.5" customHeight="1">
      <c r="A25" s="16"/>
      <c r="B25" s="55"/>
      <c r="C25" s="184"/>
      <c r="D25" s="184"/>
      <c r="E25" s="121"/>
      <c r="F25" s="293"/>
      <c r="G25" s="294"/>
      <c r="H25" s="184"/>
      <c r="I25" s="184"/>
      <c r="J25" s="184"/>
      <c r="K25" s="294"/>
      <c r="L25" s="184"/>
      <c r="M25" s="184"/>
      <c r="N25" s="294"/>
      <c r="O25" s="184"/>
      <c r="P25" s="184"/>
      <c r="Q25" s="184"/>
      <c r="R25" s="229"/>
      <c r="S25" s="229"/>
      <c r="T25" s="229"/>
      <c r="U25" s="294"/>
      <c r="V25" s="229"/>
      <c r="W25" s="229"/>
      <c r="X25" s="229"/>
      <c r="Y25" s="229"/>
      <c r="Z25" s="32"/>
      <c r="AA25" s="32"/>
      <c r="AB25" s="295"/>
      <c r="AC25" s="295"/>
      <c r="AD25" s="295"/>
      <c r="AE25" s="294"/>
      <c r="AF25" s="295"/>
      <c r="AG25" s="295"/>
      <c r="AH25" s="295"/>
      <c r="AI25" s="295"/>
      <c r="AJ25" s="32"/>
      <c r="AK25" s="32"/>
      <c r="AL25" s="145" t="s">
        <v>1267</v>
      </c>
      <c r="AM25" s="146"/>
      <c r="AN25" s="146"/>
      <c r="AO25" s="146"/>
      <c r="AP25" s="146"/>
      <c r="AQ25" s="146"/>
      <c r="AR25" s="146"/>
      <c r="AS25" s="146"/>
      <c r="AT25" s="146"/>
      <c r="AU25" s="146"/>
      <c r="AV25" s="56"/>
      <c r="AW25" s="319"/>
      <c r="AX25" s="33" t="s">
        <v>1268</v>
      </c>
      <c r="AY25" s="32"/>
      <c r="AZ25" s="175" t="s">
        <v>1269</v>
      </c>
      <c r="BA25" s="32"/>
      <c r="BB25" s="175" t="s">
        <v>1270</v>
      </c>
      <c r="BC25" s="33" t="s">
        <v>1271</v>
      </c>
      <c r="BD25" s="347" t="s">
        <v>1272</v>
      </c>
      <c r="BE25" s="32"/>
      <c r="BF25" s="32"/>
      <c r="BG25" s="348" t="s">
        <v>1273</v>
      </c>
      <c r="BH25" s="242" t="s">
        <v>1274</v>
      </c>
      <c r="BI25" s="49"/>
      <c r="BJ25" s="49"/>
      <c r="BK25" s="49"/>
      <c r="BL25" s="338"/>
      <c r="BM25" s="44" t="s">
        <v>1275</v>
      </c>
      <c r="BN25" s="49"/>
      <c r="BO25" s="324" t="s">
        <v>1275</v>
      </c>
      <c r="BP25" s="85" t="s">
        <v>1276</v>
      </c>
      <c r="BQ25" s="44" t="s">
        <v>1277</v>
      </c>
      <c r="BR25" s="2"/>
      <c r="BS25" s="97"/>
      <c r="BT25" s="97"/>
      <c r="BU25" s="97"/>
      <c r="BV25" s="97"/>
      <c r="BW25" s="97"/>
      <c r="BX25" s="97"/>
      <c r="BY25" s="80"/>
      <c r="BZ25" s="80"/>
      <c r="CA25" s="80"/>
      <c r="CB25" s="80"/>
      <c r="CC25" s="80"/>
      <c r="CD25" s="80"/>
      <c r="CE25" s="82" t="s">
        <v>1278</v>
      </c>
      <c r="CF25" s="35" t="s">
        <v>1279</v>
      </c>
      <c r="CG25" s="144"/>
      <c r="CH25" s="144"/>
      <c r="CI25" s="80"/>
      <c r="CJ25" s="31" t="s">
        <v>1280</v>
      </c>
      <c r="CK25" s="138"/>
      <c r="CL25" s="3"/>
      <c r="CM25" s="32"/>
      <c r="CN25" s="44" t="s">
        <v>1281</v>
      </c>
      <c r="CO25" s="49"/>
      <c r="CP25" s="49"/>
      <c r="CQ25" s="49"/>
      <c r="CR25" s="49"/>
      <c r="CS25" s="328" t="s">
        <v>1282</v>
      </c>
      <c r="CT25" s="49"/>
      <c r="CU25" s="2"/>
      <c r="CV25" s="23"/>
      <c r="CW25" s="23"/>
      <c r="CX25" s="23"/>
      <c r="CY25" s="23"/>
      <c r="CZ25" s="23"/>
      <c r="DA25" s="286" t="s">
        <v>1283</v>
      </c>
      <c r="DB25" s="32"/>
      <c r="DC25" s="32"/>
      <c r="DD25" s="286" t="s">
        <v>1284</v>
      </c>
      <c r="DE25" s="131" t="s">
        <v>1285</v>
      </c>
      <c r="DF25" s="23"/>
      <c r="DG25" s="201" t="s">
        <v>1286</v>
      </c>
      <c r="DH25" s="35" t="s">
        <v>1287</v>
      </c>
      <c r="DI25" s="241" t="s">
        <v>1288</v>
      </c>
      <c r="DJ25" s="146"/>
      <c r="DK25" s="56"/>
      <c r="DL25" s="35" t="s">
        <v>1289</v>
      </c>
      <c r="DM25" s="241" t="s">
        <v>1290</v>
      </c>
      <c r="DN25" s="56"/>
      <c r="DO25" s="240"/>
      <c r="DP25" s="35" t="s">
        <v>1291</v>
      </c>
      <c r="DQ25" s="110" t="s">
        <v>1292</v>
      </c>
      <c r="DR25" s="71" t="s">
        <v>1293</v>
      </c>
      <c r="DS25" s="95"/>
      <c r="DT25" s="95"/>
      <c r="DU25" s="123" t="s">
        <v>1294</v>
      </c>
      <c r="DV25" s="49"/>
      <c r="DW25" s="2"/>
      <c r="DX25" s="349" t="s">
        <v>1295</v>
      </c>
      <c r="DY25" s="49"/>
      <c r="DZ25" s="49"/>
      <c r="EA25" s="242" t="s">
        <v>1296</v>
      </c>
      <c r="EB25" s="49"/>
      <c r="EC25" s="49"/>
      <c r="ED25" s="49"/>
      <c r="EE25" s="2"/>
      <c r="EF25" s="126" t="s">
        <v>1297</v>
      </c>
      <c r="EG25" s="49"/>
      <c r="EH25" s="49"/>
      <c r="EI25" s="49"/>
      <c r="EJ25" s="2"/>
      <c r="EK25" s="350" t="s">
        <v>1298</v>
      </c>
      <c r="EL25" s="146"/>
      <c r="EM25" s="146"/>
      <c r="EN25" s="146"/>
      <c r="EO25" s="146"/>
      <c r="EP25" s="146"/>
      <c r="EQ25" s="146"/>
      <c r="ER25" s="23"/>
      <c r="ES25" s="23"/>
      <c r="ET25" s="23"/>
      <c r="EU25" s="23"/>
      <c r="EV25" s="201" t="s">
        <v>1299</v>
      </c>
      <c r="EW25" s="94" t="s">
        <v>1300</v>
      </c>
      <c r="EX25" s="23"/>
      <c r="EY25" s="23"/>
      <c r="EZ25" s="23"/>
      <c r="FA25" s="23"/>
      <c r="FB25" s="94" t="s">
        <v>1301</v>
      </c>
      <c r="FC25" s="15"/>
      <c r="FD25" s="48" t="s">
        <v>1302</v>
      </c>
      <c r="FE25" s="49"/>
      <c r="FF25" s="49"/>
      <c r="FG25" s="49"/>
      <c r="FH25" s="2"/>
      <c r="FI25" s="32"/>
      <c r="FJ25" s="32"/>
      <c r="FK25" s="289"/>
      <c r="FL25" s="289"/>
      <c r="FM25" s="32"/>
      <c r="FN25" s="32"/>
      <c r="FO25" s="126" t="s">
        <v>1303</v>
      </c>
      <c r="FP25" s="49"/>
      <c r="FQ25" s="126" t="s">
        <v>1304</v>
      </c>
      <c r="FR25" s="49"/>
      <c r="FS25" s="49"/>
      <c r="FT25" s="351" t="s">
        <v>1305</v>
      </c>
      <c r="FU25" s="23"/>
      <c r="FV25" s="32"/>
      <c r="FW25" s="26" t="s">
        <v>1306</v>
      </c>
      <c r="FX25" s="26" t="s">
        <v>1307</v>
      </c>
      <c r="FY25" s="26" t="s">
        <v>1308</v>
      </c>
      <c r="FZ25" s="32"/>
      <c r="GA25" s="44" t="s">
        <v>1309</v>
      </c>
      <c r="GB25" s="2"/>
      <c r="GC25" s="241" t="s">
        <v>1310</v>
      </c>
      <c r="GD25" s="146"/>
      <c r="GE25" s="146"/>
      <c r="GF25" s="146"/>
      <c r="GG25" s="56"/>
      <c r="GH25" s="32"/>
      <c r="GI25" s="32"/>
      <c r="GJ25" s="32"/>
      <c r="GK25" s="32"/>
      <c r="GL25" s="32"/>
      <c r="GM25" s="32"/>
      <c r="GN25" s="352" t="s">
        <v>1311</v>
      </c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2"/>
      <c r="HD25" s="85"/>
      <c r="HE25" s="85"/>
      <c r="HF25" s="44" t="s">
        <v>1312</v>
      </c>
      <c r="HG25" s="2"/>
      <c r="HH25" s="35" t="s">
        <v>1313</v>
      </c>
      <c r="HI25" s="71" t="s">
        <v>1314</v>
      </c>
      <c r="HJ25" s="71" t="s">
        <v>1315</v>
      </c>
      <c r="HK25" s="310"/>
      <c r="HL25" s="156" t="s">
        <v>1316</v>
      </c>
      <c r="HM25" s="49"/>
      <c r="HN25" s="2"/>
      <c r="HO25" s="335"/>
      <c r="HP25" s="136" t="s">
        <v>1317</v>
      </c>
      <c r="HQ25" s="44" t="s">
        <v>1318</v>
      </c>
      <c r="HR25" s="49"/>
      <c r="HS25" s="2"/>
      <c r="HT25" s="335"/>
      <c r="HU25" s="35" t="s">
        <v>1319</v>
      </c>
      <c r="HV25" s="97"/>
      <c r="HW25" s="3"/>
      <c r="HX25" s="3"/>
      <c r="HY25" s="44" t="s">
        <v>1320</v>
      </c>
      <c r="HZ25" s="2"/>
      <c r="IA25" s="26" t="s">
        <v>1321</v>
      </c>
      <c r="IB25" s="97"/>
      <c r="IC25" s="29" t="s">
        <v>1322</v>
      </c>
      <c r="ID25" s="26" t="s">
        <v>1323</v>
      </c>
      <c r="IE25" s="101" t="s">
        <v>1324</v>
      </c>
      <c r="IF25" s="80"/>
      <c r="IG25" s="32"/>
      <c r="IH25" s="32"/>
      <c r="II25" s="32"/>
      <c r="IJ25" s="32"/>
      <c r="IK25" s="26" t="s">
        <v>1325</v>
      </c>
      <c r="IL25" s="32"/>
      <c r="IM25" s="32"/>
      <c r="IN25" s="32"/>
      <c r="IO25" s="32"/>
      <c r="IP25" s="32"/>
      <c r="IQ25" s="32"/>
      <c r="IR25" s="32"/>
      <c r="IS25" s="95"/>
      <c r="IT25" s="32"/>
      <c r="IU25" s="32"/>
      <c r="IV25" s="80"/>
      <c r="IW25" s="32"/>
      <c r="IX25" s="286" t="s">
        <v>1326</v>
      </c>
      <c r="IY25" s="23"/>
      <c r="IZ25" s="23"/>
      <c r="JA25" s="311" t="s">
        <v>1327</v>
      </c>
      <c r="JB25" s="38" t="s">
        <v>1328</v>
      </c>
      <c r="JC25" s="49"/>
      <c r="JD25" s="49"/>
      <c r="JE25" s="49"/>
      <c r="JF25" s="49"/>
      <c r="JG25" s="49"/>
      <c r="JH25" s="138"/>
      <c r="JI25" s="15"/>
      <c r="JJ25" s="15"/>
      <c r="JK25" s="15"/>
      <c r="JL25" s="15"/>
      <c r="JM25" s="15"/>
      <c r="JN25" s="15"/>
      <c r="JO25" s="15"/>
      <c r="JP25" s="15"/>
      <c r="JQ25" s="15"/>
      <c r="JR25" s="32"/>
      <c r="JS25" s="32"/>
      <c r="JT25" s="32"/>
      <c r="JU25" s="32"/>
      <c r="JV25" s="32"/>
      <c r="JW25" s="32"/>
      <c r="JX25" s="32"/>
      <c r="JY25" s="169" t="s">
        <v>1329</v>
      </c>
      <c r="JZ25" s="2"/>
      <c r="KA25" s="32"/>
      <c r="KB25" s="32"/>
      <c r="KC25" s="32"/>
      <c r="KD25" s="182"/>
      <c r="KE25" s="31" t="s">
        <v>1330</v>
      </c>
      <c r="KF25" s="31" t="s">
        <v>1331</v>
      </c>
      <c r="KG25" s="45" t="s">
        <v>1332</v>
      </c>
      <c r="KH25" s="2"/>
      <c r="KI25" s="45" t="s">
        <v>1333</v>
      </c>
      <c r="KJ25" s="5"/>
      <c r="KK25" s="314" t="s">
        <v>1334</v>
      </c>
      <c r="KL25" s="26" t="s">
        <v>1335</v>
      </c>
      <c r="KM25" s="32"/>
      <c r="KN25" s="23"/>
      <c r="KO25" s="32"/>
      <c r="KP25" s="32"/>
      <c r="KQ25" s="32"/>
      <c r="KR25" s="36"/>
      <c r="KS25" s="36"/>
      <c r="KT25" s="36"/>
      <c r="KU25" s="36"/>
      <c r="KV25" s="36"/>
      <c r="KW25" s="36"/>
      <c r="KX25" s="36"/>
      <c r="KY25" s="32"/>
      <c r="KZ25" s="32"/>
      <c r="LA25" s="32"/>
      <c r="LB25" s="32"/>
      <c r="LC25" s="32"/>
      <c r="LD25" s="32"/>
      <c r="LE25" s="44" t="s">
        <v>1336</v>
      </c>
      <c r="LF25" s="49"/>
      <c r="LG25" s="49"/>
      <c r="LH25" s="49"/>
      <c r="LI25" s="110" t="s">
        <v>1337</v>
      </c>
      <c r="LJ25" s="32"/>
      <c r="LK25" s="32"/>
      <c r="LL25" s="36"/>
      <c r="LM25" s="36"/>
      <c r="LN25" s="36"/>
      <c r="LO25" s="33" t="s">
        <v>1338</v>
      </c>
      <c r="LP25" s="32"/>
      <c r="LQ25" s="32"/>
      <c r="LR25" s="32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36"/>
      <c r="MX25" s="36"/>
      <c r="MY25" s="36"/>
      <c r="MZ25" s="36"/>
      <c r="NA25" s="32"/>
      <c r="NB25" s="32"/>
      <c r="NC25" s="38" t="s">
        <v>1339</v>
      </c>
      <c r="ND25" s="150"/>
      <c r="NE25" s="292"/>
      <c r="NF25" s="292"/>
      <c r="NG25" s="292"/>
      <c r="NH25" s="292"/>
      <c r="NI25" s="292"/>
      <c r="NJ25" s="292"/>
      <c r="NK25" s="292"/>
      <c r="NL25" s="292"/>
      <c r="NM25" s="292"/>
      <c r="NN25" s="292"/>
      <c r="NO25" s="292"/>
      <c r="NP25" s="292"/>
      <c r="NQ25" s="151"/>
      <c r="NR25" s="151"/>
      <c r="NS25" s="151"/>
      <c r="NT25" s="151"/>
      <c r="NU25" s="151"/>
      <c r="NV25" s="151"/>
      <c r="NW25" s="151"/>
      <c r="NX25" s="151"/>
      <c r="NY25" s="151"/>
      <c r="NZ25" s="151"/>
      <c r="OA25" s="151"/>
      <c r="OB25" s="151"/>
      <c r="OC25" s="151"/>
      <c r="OD25" s="151"/>
      <c r="OE25" s="151"/>
      <c r="OF25" s="151"/>
      <c r="OG25" s="151"/>
      <c r="OH25" s="151"/>
      <c r="OI25" s="151"/>
      <c r="OJ25" s="151"/>
      <c r="OK25" s="151"/>
      <c r="OL25" s="151"/>
      <c r="OM25" s="151"/>
      <c r="ON25" s="151"/>
      <c r="OO25" s="151"/>
      <c r="OP25" s="151"/>
      <c r="OQ25" s="151"/>
      <c r="OR25" s="151"/>
      <c r="OS25" s="151"/>
      <c r="OT25" s="151"/>
      <c r="OU25" s="151"/>
      <c r="OV25" s="151"/>
      <c r="OW25" s="151"/>
      <c r="OX25" s="151"/>
      <c r="OY25" s="151"/>
      <c r="OZ25" s="151"/>
      <c r="PA25" s="151"/>
      <c r="PB25" s="151"/>
      <c r="PC25" s="151"/>
      <c r="PD25" s="151"/>
      <c r="PE25" s="151"/>
      <c r="PF25" s="151"/>
      <c r="PG25" s="151"/>
      <c r="PH25" s="151"/>
      <c r="PI25" s="151"/>
      <c r="PJ25" s="151"/>
      <c r="PK25" s="151"/>
      <c r="PL25" s="151"/>
      <c r="PM25" s="151"/>
      <c r="PN25" s="151"/>
      <c r="PO25" s="151"/>
      <c r="PP25" s="151"/>
    </row>
    <row r="26" ht="93.75" hidden="1" customHeight="1">
      <c r="A26" s="16"/>
      <c r="B26" s="272"/>
      <c r="C26" s="184"/>
      <c r="D26" s="184"/>
      <c r="E26" s="353"/>
      <c r="F26" s="293"/>
      <c r="G26" s="294"/>
      <c r="H26" s="184"/>
      <c r="I26" s="184"/>
      <c r="J26" s="184"/>
      <c r="K26" s="294"/>
      <c r="L26" s="184"/>
      <c r="M26" s="184"/>
      <c r="N26" s="294"/>
      <c r="O26" s="184"/>
      <c r="P26" s="184"/>
      <c r="Q26" s="184"/>
      <c r="R26" s="229"/>
      <c r="S26" s="229"/>
      <c r="T26" s="229"/>
      <c r="U26" s="294"/>
      <c r="V26" s="229"/>
      <c r="W26" s="229"/>
      <c r="X26" s="229"/>
      <c r="Y26" s="229"/>
      <c r="Z26" s="32"/>
      <c r="AA26" s="32"/>
      <c r="AB26" s="295"/>
      <c r="AC26" s="295"/>
      <c r="AD26" s="295"/>
      <c r="AE26" s="294"/>
      <c r="AF26" s="295"/>
      <c r="AG26" s="295"/>
      <c r="AH26" s="295"/>
      <c r="AI26" s="295"/>
      <c r="AJ26" s="32"/>
      <c r="AK26" s="32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319"/>
      <c r="AX26" s="33"/>
      <c r="AY26" s="32"/>
      <c r="AZ26" s="175"/>
      <c r="BA26" s="32"/>
      <c r="BB26" s="175"/>
      <c r="BC26" s="33"/>
      <c r="BD26" s="347"/>
      <c r="BE26" s="32"/>
      <c r="BF26" s="32"/>
      <c r="BG26" s="348"/>
      <c r="BH26" s="354"/>
      <c r="BI26" s="354"/>
      <c r="BJ26" s="354"/>
      <c r="BK26" s="354"/>
      <c r="BL26" s="350"/>
      <c r="BM26" s="241"/>
      <c r="BN26" s="241"/>
      <c r="BO26" s="355"/>
      <c r="BP26" s="240"/>
      <c r="BQ26" s="33"/>
      <c r="BR26" s="33"/>
      <c r="BS26" s="295"/>
      <c r="BT26" s="295"/>
      <c r="BU26" s="295"/>
      <c r="BV26" s="295"/>
      <c r="BW26" s="295"/>
      <c r="BX26" s="295"/>
      <c r="BY26" s="356"/>
      <c r="BZ26" s="356"/>
      <c r="CA26" s="356"/>
      <c r="CB26" s="356"/>
      <c r="CC26" s="356"/>
      <c r="CD26" s="356"/>
      <c r="CE26" s="357"/>
      <c r="CF26" s="33"/>
      <c r="CG26" s="294"/>
      <c r="CH26" s="294"/>
      <c r="CI26" s="356"/>
      <c r="CJ26" s="118"/>
      <c r="CK26" s="319"/>
      <c r="CL26" s="358"/>
      <c r="CM26" s="295"/>
      <c r="CN26" s="295"/>
      <c r="CO26" s="295"/>
      <c r="CP26" s="295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 t="s">
        <v>1340</v>
      </c>
      <c r="DE26" s="32" t="s">
        <v>1341</v>
      </c>
      <c r="DF26" s="32" t="s">
        <v>1342</v>
      </c>
      <c r="DG26" s="32" t="s">
        <v>1343</v>
      </c>
      <c r="DH26" s="32"/>
      <c r="DI26" s="32"/>
      <c r="DJ26" s="32"/>
      <c r="DK26" s="32"/>
      <c r="DL26" s="32"/>
      <c r="DM26" s="32"/>
      <c r="DN26" s="32"/>
      <c r="DO26" s="32"/>
      <c r="DP26" s="23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11" t="s">
        <v>1344</v>
      </c>
      <c r="JB26" s="32"/>
      <c r="JC26" s="32"/>
      <c r="JD26" s="32"/>
      <c r="JE26" s="32"/>
      <c r="JF26" s="80"/>
      <c r="JG26" s="23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59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292"/>
      <c r="NE26" s="292"/>
      <c r="NF26" s="292"/>
      <c r="NG26" s="292"/>
      <c r="NH26" s="292"/>
      <c r="NI26" s="292"/>
      <c r="NJ26" s="292"/>
      <c r="NK26" s="292"/>
      <c r="NL26" s="292"/>
      <c r="NM26" s="292"/>
      <c r="NN26" s="292"/>
      <c r="NO26" s="292"/>
      <c r="NP26" s="292"/>
      <c r="NQ26" s="151"/>
      <c r="NR26" s="151"/>
      <c r="NS26" s="151"/>
      <c r="NT26" s="151"/>
      <c r="NU26" s="151"/>
      <c r="NV26" s="151"/>
      <c r="NW26" s="151"/>
      <c r="NX26" s="151"/>
      <c r="NY26" s="151"/>
      <c r="NZ26" s="151"/>
      <c r="OA26" s="151"/>
      <c r="OB26" s="151"/>
      <c r="OC26" s="151"/>
      <c r="OD26" s="151"/>
      <c r="OE26" s="151"/>
      <c r="OF26" s="151"/>
      <c r="OG26" s="151"/>
      <c r="OH26" s="151"/>
      <c r="OI26" s="151"/>
      <c r="OJ26" s="151"/>
      <c r="OK26" s="151"/>
      <c r="OL26" s="151"/>
      <c r="OM26" s="151"/>
      <c r="ON26" s="151"/>
      <c r="OO26" s="151"/>
      <c r="OP26" s="151"/>
      <c r="OQ26" s="151"/>
      <c r="OR26" s="151"/>
      <c r="OS26" s="151"/>
      <c r="OT26" s="151"/>
      <c r="OU26" s="151"/>
      <c r="OV26" s="151"/>
      <c r="OW26" s="151"/>
      <c r="OX26" s="151"/>
      <c r="OY26" s="151"/>
      <c r="OZ26" s="151"/>
      <c r="PA26" s="151"/>
      <c r="PB26" s="151"/>
      <c r="PC26" s="151"/>
      <c r="PD26" s="151"/>
      <c r="PE26" s="151"/>
      <c r="PF26" s="151"/>
      <c r="PG26" s="151"/>
      <c r="PH26" s="151"/>
      <c r="PI26" s="151"/>
      <c r="PJ26" s="151"/>
      <c r="PK26" s="151"/>
      <c r="PL26" s="151"/>
      <c r="PM26" s="151"/>
      <c r="PN26" s="151"/>
      <c r="PO26" s="151"/>
      <c r="PP26" s="151"/>
    </row>
    <row r="27" ht="62.25" customHeight="1">
      <c r="A27" s="16"/>
      <c r="B27" s="360" t="s">
        <v>1345</v>
      </c>
      <c r="C27" s="361" t="s">
        <v>1346</v>
      </c>
      <c r="D27" s="362" t="s">
        <v>1347</v>
      </c>
      <c r="E27" s="363" t="s">
        <v>1348</v>
      </c>
      <c r="F27" s="361" t="s">
        <v>1349</v>
      </c>
      <c r="G27" s="361" t="s">
        <v>1350</v>
      </c>
      <c r="H27" s="361" t="s">
        <v>1351</v>
      </c>
      <c r="I27" s="361" t="s">
        <v>1352</v>
      </c>
      <c r="J27" s="361" t="s">
        <v>1353</v>
      </c>
      <c r="K27" s="361" t="s">
        <v>1354</v>
      </c>
      <c r="L27" s="361" t="s">
        <v>1355</v>
      </c>
      <c r="M27" s="361" t="s">
        <v>1356</v>
      </c>
      <c r="N27" s="361" t="s">
        <v>1357</v>
      </c>
      <c r="O27" s="361" t="s">
        <v>1358</v>
      </c>
      <c r="P27" s="361" t="s">
        <v>1359</v>
      </c>
      <c r="Q27" s="361" t="s">
        <v>1360</v>
      </c>
      <c r="R27" s="361" t="s">
        <v>1361</v>
      </c>
      <c r="S27" s="361" t="s">
        <v>1362</v>
      </c>
      <c r="T27" s="361" t="s">
        <v>1363</v>
      </c>
      <c r="U27" s="361" t="s">
        <v>1364</v>
      </c>
      <c r="V27" s="361" t="s">
        <v>1365</v>
      </c>
      <c r="W27" s="361" t="s">
        <v>1366</v>
      </c>
      <c r="X27" s="361" t="s">
        <v>1367</v>
      </c>
      <c r="Y27" s="361" t="s">
        <v>1368</v>
      </c>
      <c r="Z27" s="361" t="s">
        <v>1369</v>
      </c>
      <c r="AA27" s="361" t="s">
        <v>1370</v>
      </c>
      <c r="AB27" s="361" t="s">
        <v>1371</v>
      </c>
      <c r="AC27" s="361" t="s">
        <v>1372</v>
      </c>
      <c r="AD27" s="361" t="s">
        <v>1373</v>
      </c>
      <c r="AE27" s="361" t="s">
        <v>1374</v>
      </c>
      <c r="AF27" s="361" t="s">
        <v>1375</v>
      </c>
      <c r="AG27" s="361" t="s">
        <v>1376</v>
      </c>
      <c r="AH27" s="361" t="s">
        <v>1377</v>
      </c>
      <c r="AI27" s="361" t="s">
        <v>1378</v>
      </c>
      <c r="AJ27" s="361" t="s">
        <v>1379</v>
      </c>
      <c r="AK27" s="361" t="s">
        <v>1380</v>
      </c>
      <c r="AL27" s="361" t="s">
        <v>1381</v>
      </c>
      <c r="AM27" s="361" t="s">
        <v>1382</v>
      </c>
      <c r="AN27" s="361" t="s">
        <v>1383</v>
      </c>
      <c r="AO27" s="361" t="s">
        <v>1384</v>
      </c>
      <c r="AP27" s="361" t="s">
        <v>1385</v>
      </c>
      <c r="AQ27" s="361" t="s">
        <v>1386</v>
      </c>
      <c r="AR27" s="361" t="s">
        <v>1387</v>
      </c>
      <c r="AS27" s="361" t="s">
        <v>1388</v>
      </c>
      <c r="AT27" s="361" t="s">
        <v>1389</v>
      </c>
      <c r="AU27" s="361" t="s">
        <v>1390</v>
      </c>
      <c r="AV27" s="361" t="s">
        <v>1391</v>
      </c>
      <c r="AW27" s="361" t="s">
        <v>1392</v>
      </c>
      <c r="AX27" s="361" t="s">
        <v>1393</v>
      </c>
      <c r="AY27" s="361" t="s">
        <v>1394</v>
      </c>
      <c r="AZ27" s="361" t="s">
        <v>1395</v>
      </c>
      <c r="BA27" s="361" t="s">
        <v>1396</v>
      </c>
      <c r="BB27" s="361" t="s">
        <v>1397</v>
      </c>
      <c r="BC27" s="361" t="s">
        <v>1398</v>
      </c>
      <c r="BD27" s="361" t="s">
        <v>1399</v>
      </c>
      <c r="BE27" s="361" t="s">
        <v>1400</v>
      </c>
      <c r="BF27" s="361" t="s">
        <v>1401</v>
      </c>
      <c r="BG27" s="361" t="s">
        <v>1402</v>
      </c>
      <c r="BH27" s="361" t="s">
        <v>1403</v>
      </c>
      <c r="BI27" s="361" t="s">
        <v>1404</v>
      </c>
      <c r="BJ27" s="361" t="s">
        <v>1405</v>
      </c>
      <c r="BK27" s="361" t="s">
        <v>1406</v>
      </c>
      <c r="BL27" s="361" t="s">
        <v>1407</v>
      </c>
      <c r="BM27" s="361" t="s">
        <v>1408</v>
      </c>
      <c r="BN27" s="361" t="s">
        <v>1409</v>
      </c>
      <c r="BO27" s="361" t="s">
        <v>1410</v>
      </c>
      <c r="BP27" s="361" t="s">
        <v>1411</v>
      </c>
      <c r="BQ27" s="361" t="s">
        <v>1412</v>
      </c>
      <c r="BR27" s="361" t="s">
        <v>1413</v>
      </c>
      <c r="BS27" s="361" t="s">
        <v>1414</v>
      </c>
      <c r="BT27" s="361" t="s">
        <v>1415</v>
      </c>
      <c r="BU27" s="361" t="s">
        <v>1416</v>
      </c>
      <c r="BV27" s="361" t="s">
        <v>1417</v>
      </c>
      <c r="BW27" s="361" t="s">
        <v>1418</v>
      </c>
      <c r="BX27" s="361" t="s">
        <v>1419</v>
      </c>
      <c r="BY27" s="361" t="s">
        <v>1420</v>
      </c>
      <c r="BZ27" s="361" t="s">
        <v>1421</v>
      </c>
      <c r="CA27" s="361" t="s">
        <v>1422</v>
      </c>
      <c r="CB27" s="361" t="s">
        <v>1423</v>
      </c>
      <c r="CC27" s="361" t="s">
        <v>1424</v>
      </c>
      <c r="CD27" s="361" t="s">
        <v>1425</v>
      </c>
      <c r="CE27" s="361" t="s">
        <v>1426</v>
      </c>
      <c r="CF27" s="361" t="s">
        <v>1427</v>
      </c>
      <c r="CG27" s="361" t="s">
        <v>1428</v>
      </c>
      <c r="CH27" s="361" t="s">
        <v>1429</v>
      </c>
      <c r="CI27" s="361" t="s">
        <v>1430</v>
      </c>
      <c r="CJ27" s="361" t="s">
        <v>1431</v>
      </c>
      <c r="CK27" s="361" t="s">
        <v>1432</v>
      </c>
      <c r="CL27" s="361" t="s">
        <v>1433</v>
      </c>
      <c r="CM27" s="361" t="s">
        <v>1434</v>
      </c>
      <c r="CN27" s="361" t="s">
        <v>1435</v>
      </c>
      <c r="CO27" s="361" t="s">
        <v>1436</v>
      </c>
      <c r="CP27" s="361" t="s">
        <v>1437</v>
      </c>
      <c r="CQ27" s="361" t="s">
        <v>1438</v>
      </c>
      <c r="CR27" s="361" t="s">
        <v>1439</v>
      </c>
      <c r="CS27" s="361" t="s">
        <v>1440</v>
      </c>
      <c r="CT27" s="361" t="s">
        <v>1441</v>
      </c>
      <c r="CU27" s="361" t="s">
        <v>1442</v>
      </c>
      <c r="CV27" s="361" t="s">
        <v>1443</v>
      </c>
      <c r="CW27" s="361" t="s">
        <v>1444</v>
      </c>
      <c r="CX27" s="361" t="s">
        <v>1445</v>
      </c>
      <c r="CY27" s="361" t="s">
        <v>1446</v>
      </c>
      <c r="CZ27" s="361" t="s">
        <v>1447</v>
      </c>
      <c r="DA27" s="361" t="s">
        <v>1448</v>
      </c>
      <c r="DB27" s="361" t="s">
        <v>1449</v>
      </c>
      <c r="DC27" s="361" t="s">
        <v>1450</v>
      </c>
      <c r="DD27" s="361" t="s">
        <v>1451</v>
      </c>
      <c r="DE27" s="361" t="s">
        <v>1452</v>
      </c>
      <c r="DF27" s="361" t="s">
        <v>1453</v>
      </c>
      <c r="DG27" s="361" t="s">
        <v>1454</v>
      </c>
      <c r="DH27" s="361" t="s">
        <v>1455</v>
      </c>
      <c r="DI27" s="361" t="s">
        <v>1456</v>
      </c>
      <c r="DJ27" s="361" t="s">
        <v>1457</v>
      </c>
      <c r="DK27" s="361" t="s">
        <v>1458</v>
      </c>
      <c r="DL27" s="361" t="s">
        <v>1459</v>
      </c>
      <c r="DM27" s="361" t="s">
        <v>1460</v>
      </c>
      <c r="DN27" s="361" t="s">
        <v>1461</v>
      </c>
      <c r="DO27" s="361" t="s">
        <v>1462</v>
      </c>
      <c r="DP27" s="364" t="s">
        <v>1463</v>
      </c>
      <c r="DQ27" s="364" t="s">
        <v>1464</v>
      </c>
      <c r="DR27" s="364" t="s">
        <v>1465</v>
      </c>
      <c r="DS27" s="364" t="s">
        <v>1466</v>
      </c>
      <c r="DT27" s="364" t="s">
        <v>1467</v>
      </c>
      <c r="DU27" s="364" t="s">
        <v>1468</v>
      </c>
      <c r="DV27" s="364" t="s">
        <v>1469</v>
      </c>
      <c r="DW27" s="364" t="s">
        <v>1470</v>
      </c>
      <c r="DX27" s="364" t="s">
        <v>1471</v>
      </c>
      <c r="DY27" s="364" t="s">
        <v>1472</v>
      </c>
      <c r="DZ27" s="364" t="s">
        <v>1473</v>
      </c>
      <c r="EA27" s="364" t="s">
        <v>1474</v>
      </c>
      <c r="EB27" s="364" t="s">
        <v>1475</v>
      </c>
      <c r="EC27" s="364" t="s">
        <v>1476</v>
      </c>
      <c r="ED27" s="364" t="s">
        <v>1477</v>
      </c>
      <c r="EE27" s="364" t="s">
        <v>1478</v>
      </c>
      <c r="EF27" s="364" t="s">
        <v>1479</v>
      </c>
      <c r="EG27" s="364" t="s">
        <v>1480</v>
      </c>
      <c r="EH27" s="364" t="s">
        <v>1481</v>
      </c>
      <c r="EI27" s="364" t="s">
        <v>1479</v>
      </c>
      <c r="EJ27" s="364" t="s">
        <v>1482</v>
      </c>
      <c r="EK27" s="364" t="s">
        <v>1483</v>
      </c>
      <c r="EL27" s="364" t="s">
        <v>1484</v>
      </c>
      <c r="EM27" s="364" t="s">
        <v>1485</v>
      </c>
      <c r="EN27" s="364" t="s">
        <v>1486</v>
      </c>
      <c r="EO27" s="364" t="s">
        <v>1487</v>
      </c>
      <c r="EP27" s="364" t="s">
        <v>1488</v>
      </c>
      <c r="EQ27" s="364" t="s">
        <v>1489</v>
      </c>
      <c r="ER27" s="364" t="s">
        <v>1490</v>
      </c>
      <c r="ES27" s="364" t="s">
        <v>1491</v>
      </c>
      <c r="ET27" s="364" t="s">
        <v>1492</v>
      </c>
      <c r="EU27" s="364" t="s">
        <v>1493</v>
      </c>
      <c r="EV27" s="364" t="s">
        <v>1494</v>
      </c>
      <c r="EW27" s="364" t="s">
        <v>1495</v>
      </c>
      <c r="EX27" s="364" t="s">
        <v>1496</v>
      </c>
      <c r="EY27" s="364" t="s">
        <v>1497</v>
      </c>
      <c r="EZ27" s="364" t="s">
        <v>1498</v>
      </c>
      <c r="FA27" s="364" t="s">
        <v>1499</v>
      </c>
      <c r="FB27" s="364" t="s">
        <v>1500</v>
      </c>
      <c r="FC27" s="364" t="s">
        <v>1501</v>
      </c>
      <c r="FD27" s="364" t="s">
        <v>1502</v>
      </c>
      <c r="FE27" s="364" t="s">
        <v>1503</v>
      </c>
      <c r="FF27" s="364" t="s">
        <v>1504</v>
      </c>
      <c r="FG27" s="364" t="s">
        <v>1505</v>
      </c>
      <c r="FH27" s="364" t="s">
        <v>1506</v>
      </c>
      <c r="FI27" s="364" t="s">
        <v>1507</v>
      </c>
      <c r="FJ27" s="364" t="s">
        <v>1508</v>
      </c>
      <c r="FK27" s="364" t="s">
        <v>1509</v>
      </c>
      <c r="FL27" s="364" t="s">
        <v>1510</v>
      </c>
      <c r="FM27" s="364" t="s">
        <v>1511</v>
      </c>
      <c r="FN27" s="364" t="s">
        <v>1512</v>
      </c>
      <c r="FO27" s="364" t="s">
        <v>1513</v>
      </c>
      <c r="FP27" s="364" t="s">
        <v>1514</v>
      </c>
      <c r="FQ27" s="364" t="s">
        <v>1515</v>
      </c>
      <c r="FR27" s="364" t="s">
        <v>1516</v>
      </c>
      <c r="FS27" s="364" t="s">
        <v>1517</v>
      </c>
      <c r="FT27" s="364" t="s">
        <v>1518</v>
      </c>
      <c r="FU27" s="364" t="s">
        <v>1519</v>
      </c>
      <c r="FV27" s="364" t="s">
        <v>1520</v>
      </c>
      <c r="FW27" s="364" t="s">
        <v>1521</v>
      </c>
      <c r="FX27" s="364" t="s">
        <v>1522</v>
      </c>
      <c r="FY27" s="364" t="s">
        <v>1523</v>
      </c>
      <c r="FZ27" s="364" t="s">
        <v>1524</v>
      </c>
      <c r="GA27" s="364" t="s">
        <v>1525</v>
      </c>
      <c r="GB27" s="364" t="s">
        <v>1526</v>
      </c>
      <c r="GC27" s="364" t="s">
        <v>1527</v>
      </c>
      <c r="GD27" s="364" t="s">
        <v>1528</v>
      </c>
      <c r="GE27" s="364" t="s">
        <v>1529</v>
      </c>
      <c r="GF27" s="364" t="s">
        <v>1530</v>
      </c>
      <c r="GG27" s="364" t="s">
        <v>1531</v>
      </c>
      <c r="GH27" s="364" t="s">
        <v>1532</v>
      </c>
      <c r="GI27" s="364" t="s">
        <v>1533</v>
      </c>
      <c r="GJ27" s="364" t="s">
        <v>1534</v>
      </c>
      <c r="GK27" s="364" t="s">
        <v>1535</v>
      </c>
      <c r="GL27" s="364" t="s">
        <v>1536</v>
      </c>
      <c r="GM27" s="364" t="s">
        <v>1537</v>
      </c>
      <c r="GN27" s="364" t="s">
        <v>1538</v>
      </c>
      <c r="GO27" s="364" t="s">
        <v>1539</v>
      </c>
      <c r="GP27" s="364" t="s">
        <v>1540</v>
      </c>
      <c r="GQ27" s="364" t="s">
        <v>1541</v>
      </c>
      <c r="GR27" s="364" t="s">
        <v>1542</v>
      </c>
      <c r="GS27" s="364" t="s">
        <v>1543</v>
      </c>
      <c r="GT27" s="364" t="s">
        <v>1544</v>
      </c>
      <c r="GU27" s="364" t="s">
        <v>1545</v>
      </c>
      <c r="GV27" s="364" t="s">
        <v>1546</v>
      </c>
      <c r="GW27" s="364" t="s">
        <v>1547</v>
      </c>
      <c r="GX27" s="364" t="s">
        <v>1548</v>
      </c>
      <c r="GY27" s="364" t="s">
        <v>1549</v>
      </c>
      <c r="GZ27" s="364" t="s">
        <v>1550</v>
      </c>
      <c r="HA27" s="364" t="s">
        <v>1551</v>
      </c>
      <c r="HB27" s="364" t="s">
        <v>1552</v>
      </c>
      <c r="HC27" s="364" t="s">
        <v>1553</v>
      </c>
      <c r="HD27" s="364" t="s">
        <v>1554</v>
      </c>
      <c r="HE27" s="364" t="s">
        <v>1555</v>
      </c>
      <c r="HF27" s="364" t="s">
        <v>1556</v>
      </c>
      <c r="HG27" s="364" t="s">
        <v>1557</v>
      </c>
      <c r="HH27" s="364" t="s">
        <v>1558</v>
      </c>
      <c r="HI27" s="364" t="s">
        <v>1559</v>
      </c>
      <c r="HJ27" s="364" t="s">
        <v>1560</v>
      </c>
      <c r="HK27" s="364" t="s">
        <v>1561</v>
      </c>
      <c r="HL27" s="364" t="s">
        <v>1562</v>
      </c>
      <c r="HM27" s="361" t="s">
        <v>1563</v>
      </c>
      <c r="HN27" s="361" t="s">
        <v>1564</v>
      </c>
      <c r="HO27" s="361" t="s">
        <v>1565</v>
      </c>
      <c r="HP27" s="361" t="s">
        <v>1566</v>
      </c>
      <c r="HQ27" s="361" t="s">
        <v>1567</v>
      </c>
      <c r="HR27" s="361" t="s">
        <v>1568</v>
      </c>
      <c r="HS27" s="361" t="s">
        <v>1569</v>
      </c>
      <c r="HT27" s="361" t="s">
        <v>1570</v>
      </c>
      <c r="HU27" s="361" t="s">
        <v>1571</v>
      </c>
      <c r="HV27" s="361" t="s">
        <v>1572</v>
      </c>
      <c r="HW27" s="361" t="s">
        <v>1573</v>
      </c>
      <c r="HX27" s="361" t="s">
        <v>1574</v>
      </c>
      <c r="HY27" s="361" t="s">
        <v>1575</v>
      </c>
      <c r="HZ27" s="361" t="s">
        <v>1576</v>
      </c>
      <c r="IA27" s="361" t="s">
        <v>1577</v>
      </c>
      <c r="IB27" s="361" t="s">
        <v>1578</v>
      </c>
      <c r="IC27" s="361" t="s">
        <v>1579</v>
      </c>
      <c r="ID27" s="361" t="s">
        <v>1580</v>
      </c>
      <c r="IE27" s="361" t="s">
        <v>1581</v>
      </c>
      <c r="IF27" s="361" t="s">
        <v>1582</v>
      </c>
      <c r="IG27" s="361" t="s">
        <v>1583</v>
      </c>
      <c r="IH27" s="361" t="s">
        <v>1584</v>
      </c>
      <c r="II27" s="361" t="s">
        <v>1585</v>
      </c>
      <c r="IJ27" s="361" t="s">
        <v>1586</v>
      </c>
      <c r="IK27" s="361" t="s">
        <v>1587</v>
      </c>
      <c r="IL27" s="361" t="s">
        <v>1588</v>
      </c>
      <c r="IM27" s="361" t="s">
        <v>1589</v>
      </c>
      <c r="IN27" s="361" t="s">
        <v>1590</v>
      </c>
      <c r="IO27" s="361" t="s">
        <v>1591</v>
      </c>
      <c r="IP27" s="361" t="s">
        <v>1592</v>
      </c>
      <c r="IQ27" s="361" t="s">
        <v>1593</v>
      </c>
      <c r="IR27" s="361" t="s">
        <v>1594</v>
      </c>
      <c r="IS27" s="361" t="s">
        <v>1595</v>
      </c>
      <c r="IT27" s="361" t="s">
        <v>1596</v>
      </c>
      <c r="IU27" s="361" t="s">
        <v>1597</v>
      </c>
      <c r="IV27" s="361" t="s">
        <v>1598</v>
      </c>
      <c r="IW27" s="361" t="s">
        <v>1599</v>
      </c>
      <c r="IX27" s="361" t="s">
        <v>1600</v>
      </c>
      <c r="IY27" s="361" t="s">
        <v>1601</v>
      </c>
      <c r="IZ27" s="361" t="s">
        <v>1602</v>
      </c>
      <c r="JA27" s="361" t="s">
        <v>1603</v>
      </c>
      <c r="JB27" s="361" t="s">
        <v>1604</v>
      </c>
      <c r="JC27" s="361" t="s">
        <v>1605</v>
      </c>
      <c r="JD27" s="361" t="s">
        <v>1606</v>
      </c>
      <c r="JE27" s="361" t="s">
        <v>1607</v>
      </c>
      <c r="JF27" s="361" t="s">
        <v>1608</v>
      </c>
      <c r="JG27" s="361" t="s">
        <v>1609</v>
      </c>
      <c r="JH27" s="361" t="s">
        <v>1610</v>
      </c>
      <c r="JI27" s="361" t="s">
        <v>1611</v>
      </c>
      <c r="JJ27" s="361" t="s">
        <v>1612</v>
      </c>
      <c r="JK27" s="361" t="s">
        <v>1613</v>
      </c>
      <c r="JL27" s="361" t="s">
        <v>1614</v>
      </c>
      <c r="JM27" s="361" t="s">
        <v>1615</v>
      </c>
      <c r="JN27" s="361" t="s">
        <v>1616</v>
      </c>
      <c r="JO27" s="361" t="s">
        <v>1617</v>
      </c>
      <c r="JP27" s="361" t="s">
        <v>1618</v>
      </c>
      <c r="JQ27" s="361" t="s">
        <v>1619</v>
      </c>
      <c r="JR27" s="361" t="s">
        <v>1620</v>
      </c>
      <c r="JS27" s="361" t="s">
        <v>1621</v>
      </c>
      <c r="JT27" s="361" t="s">
        <v>1622</v>
      </c>
      <c r="JU27" s="361" t="s">
        <v>1623</v>
      </c>
      <c r="JV27" s="361" t="s">
        <v>1624</v>
      </c>
      <c r="JW27" s="361" t="s">
        <v>1625</v>
      </c>
      <c r="JX27" s="361" t="s">
        <v>1626</v>
      </c>
      <c r="JY27" s="361" t="s">
        <v>1627</v>
      </c>
      <c r="JZ27" s="361" t="s">
        <v>1628</v>
      </c>
      <c r="KA27" s="361" t="s">
        <v>1629</v>
      </c>
      <c r="KB27" s="361" t="s">
        <v>1630</v>
      </c>
      <c r="KC27" s="361" t="s">
        <v>1631</v>
      </c>
      <c r="KD27" s="361" t="s">
        <v>1632</v>
      </c>
      <c r="KE27" s="361" t="s">
        <v>1633</v>
      </c>
      <c r="KF27" s="361" t="s">
        <v>1634</v>
      </c>
      <c r="KG27" s="361" t="s">
        <v>1635</v>
      </c>
      <c r="KH27" s="361" t="s">
        <v>1636</v>
      </c>
      <c r="KI27" s="361" t="s">
        <v>1637</v>
      </c>
      <c r="KJ27" s="361" t="s">
        <v>1638</v>
      </c>
      <c r="KK27" s="365" t="s">
        <v>1639</v>
      </c>
      <c r="KL27" s="361" t="s">
        <v>1640</v>
      </c>
      <c r="KM27" s="361" t="s">
        <v>1641</v>
      </c>
      <c r="KN27" s="361" t="s">
        <v>1642</v>
      </c>
      <c r="KO27" s="361" t="s">
        <v>1643</v>
      </c>
      <c r="KP27" s="361" t="s">
        <v>1644</v>
      </c>
      <c r="KQ27" s="361" t="s">
        <v>1645</v>
      </c>
      <c r="KR27" s="361" t="s">
        <v>1646</v>
      </c>
      <c r="KS27" s="361" t="s">
        <v>1647</v>
      </c>
      <c r="KT27" s="361" t="s">
        <v>1648</v>
      </c>
      <c r="KU27" s="361" t="s">
        <v>1649</v>
      </c>
      <c r="KV27" s="361" t="s">
        <v>1650</v>
      </c>
      <c r="KW27" s="361" t="s">
        <v>1651</v>
      </c>
      <c r="KX27" s="361" t="s">
        <v>1652</v>
      </c>
      <c r="KY27" s="361" t="s">
        <v>1653</v>
      </c>
      <c r="KZ27" s="361" t="s">
        <v>1654</v>
      </c>
      <c r="LA27" s="361" t="s">
        <v>1655</v>
      </c>
      <c r="LB27" s="361" t="s">
        <v>1656</v>
      </c>
      <c r="LC27" s="361" t="s">
        <v>1657</v>
      </c>
      <c r="LD27" s="361" t="s">
        <v>1658</v>
      </c>
      <c r="LE27" s="361" t="s">
        <v>1659</v>
      </c>
      <c r="LF27" s="361" t="s">
        <v>1660</v>
      </c>
      <c r="LG27" s="361" t="s">
        <v>1661</v>
      </c>
      <c r="LH27" s="361" t="s">
        <v>1662</v>
      </c>
      <c r="LI27" s="361" t="s">
        <v>1663</v>
      </c>
      <c r="LJ27" s="361" t="s">
        <v>1664</v>
      </c>
      <c r="LK27" s="361" t="s">
        <v>1665</v>
      </c>
      <c r="LL27" s="361" t="s">
        <v>1666</v>
      </c>
      <c r="LM27" s="361" t="s">
        <v>1667</v>
      </c>
      <c r="LN27" s="361" t="s">
        <v>1668</v>
      </c>
      <c r="LO27" s="361" t="s">
        <v>1669</v>
      </c>
      <c r="LP27" s="361" t="s">
        <v>1670</v>
      </c>
      <c r="LQ27" s="361" t="s">
        <v>1671</v>
      </c>
      <c r="LR27" s="361" t="s">
        <v>1672</v>
      </c>
      <c r="LS27" s="361" t="s">
        <v>1673</v>
      </c>
      <c r="LT27" s="361" t="s">
        <v>1674</v>
      </c>
      <c r="LU27" s="361" t="s">
        <v>1675</v>
      </c>
      <c r="LV27" s="361" t="s">
        <v>1676</v>
      </c>
      <c r="LW27" s="361" t="s">
        <v>1677</v>
      </c>
      <c r="LX27" s="361" t="s">
        <v>1678</v>
      </c>
      <c r="LY27" s="361" t="s">
        <v>1679</v>
      </c>
      <c r="LZ27" s="361" t="s">
        <v>1680</v>
      </c>
      <c r="MA27" s="361" t="s">
        <v>1681</v>
      </c>
      <c r="MB27" s="361" t="s">
        <v>1682</v>
      </c>
      <c r="MC27" s="361" t="s">
        <v>1683</v>
      </c>
      <c r="MD27" s="361" t="s">
        <v>1684</v>
      </c>
      <c r="ME27" s="361" t="s">
        <v>1685</v>
      </c>
      <c r="MF27" s="361" t="s">
        <v>1686</v>
      </c>
      <c r="MG27" s="361" t="s">
        <v>1687</v>
      </c>
      <c r="MH27" s="361" t="s">
        <v>1688</v>
      </c>
      <c r="MI27" s="361" t="s">
        <v>118</v>
      </c>
      <c r="MJ27" s="361" t="s">
        <v>1689</v>
      </c>
      <c r="MK27" s="361" t="s">
        <v>1690</v>
      </c>
      <c r="ML27" s="361" t="s">
        <v>1691</v>
      </c>
      <c r="MM27" s="361" t="s">
        <v>1692</v>
      </c>
      <c r="MN27" s="361" t="s">
        <v>1693</v>
      </c>
      <c r="MO27" s="361" t="s">
        <v>1694</v>
      </c>
      <c r="MP27" s="361" t="s">
        <v>1695</v>
      </c>
      <c r="MQ27" s="361" t="s">
        <v>1696</v>
      </c>
      <c r="MR27" s="361" t="s">
        <v>1697</v>
      </c>
      <c r="MS27" s="361" t="s">
        <v>1698</v>
      </c>
      <c r="MT27" s="361" t="s">
        <v>1699</v>
      </c>
      <c r="MU27" s="361" t="s">
        <v>1700</v>
      </c>
      <c r="MV27" s="361" t="s">
        <v>1701</v>
      </c>
      <c r="MW27" s="361" t="s">
        <v>1702</v>
      </c>
      <c r="MX27" s="361" t="s">
        <v>1703</v>
      </c>
      <c r="MY27" s="361" t="s">
        <v>1704</v>
      </c>
      <c r="MZ27" s="361" t="s">
        <v>1705</v>
      </c>
      <c r="NA27" s="361" t="s">
        <v>1706</v>
      </c>
      <c r="NB27" s="361" t="s">
        <v>1707</v>
      </c>
      <c r="NC27" s="361" t="s">
        <v>1708</v>
      </c>
      <c r="ND27" s="361" t="s">
        <v>1709</v>
      </c>
      <c r="NE27" s="361" t="s">
        <v>1710</v>
      </c>
      <c r="NF27" s="361" t="s">
        <v>1711</v>
      </c>
      <c r="NG27" s="361" t="s">
        <v>1712</v>
      </c>
      <c r="NH27" s="361" t="s">
        <v>1712</v>
      </c>
      <c r="NI27" s="361" t="s">
        <v>1712</v>
      </c>
      <c r="NJ27" s="361" t="s">
        <v>1712</v>
      </c>
      <c r="NK27" s="361" t="s">
        <v>1712</v>
      </c>
      <c r="NL27" s="361" t="s">
        <v>1712</v>
      </c>
      <c r="NM27" s="361" t="s">
        <v>1712</v>
      </c>
      <c r="NN27" s="361"/>
      <c r="NO27" s="361"/>
      <c r="NP27" s="361"/>
      <c r="NQ27" s="366"/>
      <c r="NR27" s="366"/>
      <c r="NS27" s="366"/>
      <c r="NT27" s="366"/>
      <c r="NU27" s="366"/>
      <c r="NV27" s="366"/>
      <c r="NW27" s="366"/>
      <c r="NX27" s="366"/>
      <c r="NY27" s="366"/>
      <c r="NZ27" s="366"/>
      <c r="OA27" s="366"/>
      <c r="OB27" s="366"/>
      <c r="OC27" s="366"/>
      <c r="OD27" s="366"/>
      <c r="OE27" s="366"/>
      <c r="OF27" s="366"/>
      <c r="OG27" s="366"/>
      <c r="OH27" s="366"/>
      <c r="OI27" s="366"/>
      <c r="OJ27" s="366"/>
      <c r="OK27" s="366"/>
      <c r="OL27" s="366"/>
      <c r="OM27" s="366"/>
      <c r="ON27" s="366"/>
      <c r="OO27" s="366"/>
      <c r="OP27" s="366"/>
      <c r="OQ27" s="366"/>
      <c r="OR27" s="366"/>
      <c r="OS27" s="366"/>
      <c r="OT27" s="366"/>
      <c r="OU27" s="366"/>
      <c r="OV27" s="366"/>
      <c r="OW27" s="366"/>
      <c r="OX27" s="366"/>
      <c r="OY27" s="366"/>
      <c r="OZ27" s="366"/>
      <c r="PA27" s="366"/>
      <c r="PB27" s="366"/>
      <c r="PC27" s="366"/>
      <c r="PD27" s="366"/>
      <c r="PE27" s="366"/>
      <c r="PF27" s="366"/>
      <c r="PG27" s="366"/>
      <c r="PH27" s="366"/>
      <c r="PI27" s="366"/>
      <c r="PJ27" s="366"/>
      <c r="PK27" s="366"/>
      <c r="PL27" s="366"/>
      <c r="PM27" s="366"/>
      <c r="PN27" s="366"/>
      <c r="PO27" s="366"/>
      <c r="PP27" s="366"/>
    </row>
    <row r="28" ht="37.5" customHeight="1">
      <c r="A28" s="16"/>
      <c r="B28" s="360" t="s">
        <v>1713</v>
      </c>
      <c r="C28" s="367" t="s">
        <v>1714</v>
      </c>
      <c r="D28" s="367" t="s">
        <v>1715</v>
      </c>
      <c r="E28" s="368" t="s">
        <v>1716</v>
      </c>
      <c r="F28" s="367" t="s">
        <v>1717</v>
      </c>
      <c r="G28" s="367" t="s">
        <v>1718</v>
      </c>
      <c r="H28" s="367" t="s">
        <v>1715</v>
      </c>
      <c r="I28" s="367" t="s">
        <v>1717</v>
      </c>
      <c r="J28" s="367" t="s">
        <v>1719</v>
      </c>
      <c r="K28" s="367" t="s">
        <v>1715</v>
      </c>
      <c r="L28" s="367" t="s">
        <v>1720</v>
      </c>
      <c r="M28" s="367" t="s">
        <v>1718</v>
      </c>
      <c r="N28" s="367" t="s">
        <v>1715</v>
      </c>
      <c r="O28" s="367" t="s">
        <v>1721</v>
      </c>
      <c r="P28" s="367" t="s">
        <v>1715</v>
      </c>
      <c r="Q28" s="367" t="s">
        <v>1722</v>
      </c>
      <c r="R28" s="367" t="s">
        <v>1719</v>
      </c>
      <c r="S28" s="367" t="s">
        <v>1723</v>
      </c>
      <c r="T28" s="367" t="s">
        <v>1724</v>
      </c>
      <c r="U28" s="367" t="s">
        <v>1719</v>
      </c>
      <c r="V28" s="367" t="s">
        <v>1723</v>
      </c>
      <c r="W28" s="367" t="s">
        <v>1714</v>
      </c>
      <c r="X28" s="367" t="s">
        <v>1725</v>
      </c>
      <c r="Y28" s="369" t="s">
        <v>1726</v>
      </c>
      <c r="Z28" s="367" t="s">
        <v>1727</v>
      </c>
      <c r="AA28" s="367" t="s">
        <v>1716</v>
      </c>
      <c r="AB28" s="367" t="s">
        <v>1728</v>
      </c>
      <c r="AC28" s="367" t="s">
        <v>1725</v>
      </c>
      <c r="AD28" s="367" t="s">
        <v>1723</v>
      </c>
      <c r="AE28" s="367" t="s">
        <v>1729</v>
      </c>
      <c r="AF28" s="367" t="s">
        <v>1723</v>
      </c>
      <c r="AG28" s="367" t="s">
        <v>1730</v>
      </c>
      <c r="AH28" s="367" t="s">
        <v>1727</v>
      </c>
      <c r="AI28" s="367" t="s">
        <v>1731</v>
      </c>
      <c r="AJ28" s="367" t="s">
        <v>1729</v>
      </c>
      <c r="AK28" s="367" t="s">
        <v>1720</v>
      </c>
      <c r="AL28" s="367" t="s">
        <v>1724</v>
      </c>
      <c r="AM28" s="367" t="s">
        <v>1720</v>
      </c>
      <c r="AN28" s="367" t="s">
        <v>1726</v>
      </c>
      <c r="AO28" s="367" t="s">
        <v>1714</v>
      </c>
      <c r="AP28" s="369" t="s">
        <v>1726</v>
      </c>
      <c r="AQ28" s="367" t="s">
        <v>1730</v>
      </c>
      <c r="AR28" s="367" t="s">
        <v>1727</v>
      </c>
      <c r="AS28" s="369" t="s">
        <v>1716</v>
      </c>
      <c r="AT28" s="369" t="s">
        <v>1726</v>
      </c>
      <c r="AU28" s="367" t="s">
        <v>1731</v>
      </c>
      <c r="AV28" s="369" t="s">
        <v>1729</v>
      </c>
      <c r="AW28" s="367" t="s">
        <v>1725</v>
      </c>
      <c r="AX28" s="369" t="s">
        <v>1726</v>
      </c>
      <c r="AY28" s="369" t="s">
        <v>1732</v>
      </c>
      <c r="AZ28" s="367" t="s">
        <v>1715</v>
      </c>
      <c r="BA28" s="367" t="s">
        <v>1716</v>
      </c>
      <c r="BB28" s="370"/>
      <c r="BC28" s="370"/>
      <c r="BD28" s="370"/>
      <c r="BE28" s="370"/>
      <c r="BF28" s="370"/>
      <c r="BG28" s="370"/>
      <c r="BH28" s="370"/>
      <c r="BI28" s="370"/>
      <c r="BJ28" s="370"/>
      <c r="BK28" s="369" t="s">
        <v>1717</v>
      </c>
      <c r="BL28" s="369" t="s">
        <v>1729</v>
      </c>
      <c r="BM28" s="369" t="s">
        <v>1730</v>
      </c>
      <c r="BN28" s="369" t="s">
        <v>1726</v>
      </c>
      <c r="BO28" s="369" t="s">
        <v>1717</v>
      </c>
      <c r="BP28" s="369" t="s">
        <v>1729</v>
      </c>
      <c r="BQ28" s="369" t="s">
        <v>1726</v>
      </c>
      <c r="BR28" s="369" t="s">
        <v>1714</v>
      </c>
      <c r="BS28" s="369" t="s">
        <v>1722</v>
      </c>
      <c r="BT28" s="369" t="s">
        <v>1717</v>
      </c>
      <c r="BU28" s="369" t="s">
        <v>1723</v>
      </c>
      <c r="BV28" s="369" t="s">
        <v>1722</v>
      </c>
      <c r="BW28" s="369" t="s">
        <v>1726</v>
      </c>
      <c r="BX28" s="369" t="s">
        <v>1732</v>
      </c>
      <c r="BY28" s="369" t="s">
        <v>1728</v>
      </c>
      <c r="BZ28" s="369" t="s">
        <v>1732</v>
      </c>
      <c r="CA28" s="369" t="s">
        <v>1726</v>
      </c>
      <c r="CB28" s="369" t="s">
        <v>1720</v>
      </c>
      <c r="CC28" s="369" t="s">
        <v>1732</v>
      </c>
      <c r="CD28" s="369" t="s">
        <v>1722</v>
      </c>
      <c r="CE28" s="369" t="s">
        <v>1717</v>
      </c>
      <c r="CF28" s="369" t="s">
        <v>1733</v>
      </c>
      <c r="CG28" s="369" t="s">
        <v>1721</v>
      </c>
      <c r="CH28" s="369" t="s">
        <v>1729</v>
      </c>
      <c r="CI28" s="369" t="s">
        <v>1734</v>
      </c>
      <c r="CJ28" s="369" t="s">
        <v>1724</v>
      </c>
      <c r="CK28" s="369" t="s">
        <v>1732</v>
      </c>
      <c r="CL28" s="369" t="s">
        <v>1735</v>
      </c>
      <c r="CM28" s="369" t="s">
        <v>1724</v>
      </c>
      <c r="CN28" s="369" t="s">
        <v>1732</v>
      </c>
      <c r="CO28" s="369" t="s">
        <v>1715</v>
      </c>
      <c r="CP28" s="367" t="s">
        <v>1736</v>
      </c>
      <c r="CQ28" s="369" t="s">
        <v>1714</v>
      </c>
      <c r="CR28" s="369" t="s">
        <v>1724</v>
      </c>
      <c r="CS28" s="367" t="s">
        <v>1727</v>
      </c>
      <c r="CT28" s="369" t="s">
        <v>1715</v>
      </c>
      <c r="CU28" s="367" t="s">
        <v>1736</v>
      </c>
      <c r="CV28" s="367" t="s">
        <v>1727</v>
      </c>
      <c r="CW28" s="367" t="s">
        <v>1736</v>
      </c>
      <c r="CX28" s="367" t="s">
        <v>1737</v>
      </c>
      <c r="CY28" s="367" t="s">
        <v>1736</v>
      </c>
      <c r="CZ28" s="369" t="s">
        <v>1727</v>
      </c>
      <c r="DA28" s="369" t="s">
        <v>1724</v>
      </c>
      <c r="DB28" s="367" t="s">
        <v>1732</v>
      </c>
      <c r="DC28" s="370"/>
      <c r="DD28" s="370"/>
      <c r="DE28" s="370"/>
      <c r="DF28" s="370"/>
      <c r="DG28" s="370"/>
      <c r="DH28" s="370"/>
      <c r="DI28" s="370"/>
      <c r="DJ28" s="370"/>
      <c r="DK28" s="370"/>
      <c r="DL28" s="370"/>
      <c r="DM28" s="370"/>
      <c r="DN28" s="370"/>
      <c r="DO28" s="370"/>
      <c r="DP28" s="371"/>
      <c r="DQ28" s="370"/>
      <c r="DR28" s="367" t="s">
        <v>1738</v>
      </c>
      <c r="DS28" s="367" t="s">
        <v>1730</v>
      </c>
      <c r="DT28" s="367" t="s">
        <v>1739</v>
      </c>
      <c r="DU28" s="367" t="s">
        <v>1727</v>
      </c>
      <c r="DV28" s="367" t="s">
        <v>1723</v>
      </c>
      <c r="DW28" s="370"/>
      <c r="DX28" s="367" t="s">
        <v>1732</v>
      </c>
      <c r="DY28" s="370"/>
      <c r="DZ28" s="367" t="s">
        <v>1732</v>
      </c>
      <c r="EA28" s="367" t="s">
        <v>1715</v>
      </c>
      <c r="EB28" s="367" t="s">
        <v>1728</v>
      </c>
      <c r="EC28" s="367" t="s">
        <v>1727</v>
      </c>
      <c r="ED28" s="367" t="s">
        <v>1736</v>
      </c>
      <c r="EE28" s="369" t="s">
        <v>1714</v>
      </c>
      <c r="EF28" s="367" t="s">
        <v>1735</v>
      </c>
      <c r="EG28" s="369" t="s">
        <v>1714</v>
      </c>
      <c r="EH28" s="369" t="s">
        <v>1717</v>
      </c>
      <c r="EI28" s="367" t="s">
        <v>1736</v>
      </c>
      <c r="EJ28" s="367" t="s">
        <v>1735</v>
      </c>
      <c r="EK28" s="367" t="s">
        <v>1736</v>
      </c>
      <c r="EL28" s="367" t="s">
        <v>1728</v>
      </c>
      <c r="EM28" s="367" t="s">
        <v>1715</v>
      </c>
      <c r="EN28" s="367" t="s">
        <v>1736</v>
      </c>
      <c r="EO28" s="369" t="s">
        <v>1717</v>
      </c>
      <c r="EP28" s="369" t="s">
        <v>1714</v>
      </c>
      <c r="EQ28" s="367" t="s">
        <v>1736</v>
      </c>
      <c r="ER28" s="367" t="s">
        <v>1732</v>
      </c>
      <c r="ES28" s="367" t="s">
        <v>1726</v>
      </c>
      <c r="ET28" s="367" t="s">
        <v>1740</v>
      </c>
      <c r="EU28" s="367" t="s">
        <v>1736</v>
      </c>
      <c r="EV28" s="367" t="s">
        <v>1726</v>
      </c>
      <c r="EW28" s="367" t="s">
        <v>1721</v>
      </c>
      <c r="EX28" s="367" t="s">
        <v>1726</v>
      </c>
      <c r="EY28" s="367" t="s">
        <v>1716</v>
      </c>
      <c r="EZ28" s="367" t="s">
        <v>1721</v>
      </c>
      <c r="FA28" s="367" t="s">
        <v>1726</v>
      </c>
      <c r="FB28" s="367" t="s">
        <v>1730</v>
      </c>
      <c r="FC28" s="367" t="s">
        <v>1723</v>
      </c>
      <c r="FD28" s="367" t="s">
        <v>1721</v>
      </c>
      <c r="FE28" s="369" t="s">
        <v>1714</v>
      </c>
      <c r="FF28" s="367" t="s">
        <v>1721</v>
      </c>
      <c r="FG28" s="367" t="s">
        <v>1727</v>
      </c>
      <c r="FH28" s="369" t="s">
        <v>1720</v>
      </c>
      <c r="FI28" s="369" t="s">
        <v>1714</v>
      </c>
      <c r="FJ28" s="369" t="s">
        <v>1723</v>
      </c>
      <c r="FK28" s="369" t="s">
        <v>1720</v>
      </c>
      <c r="FL28" s="367" t="s">
        <v>1721</v>
      </c>
      <c r="FM28" s="367" t="s">
        <v>1722</v>
      </c>
      <c r="FN28" s="367" t="s">
        <v>1715</v>
      </c>
      <c r="FO28" s="369" t="s">
        <v>1729</v>
      </c>
      <c r="FP28" s="367" t="s">
        <v>1719</v>
      </c>
      <c r="FQ28" s="369" t="s">
        <v>1717</v>
      </c>
      <c r="FR28" s="367" t="s">
        <v>1719</v>
      </c>
      <c r="FS28" s="367" t="s">
        <v>1721</v>
      </c>
      <c r="FT28" s="367" t="s">
        <v>1735</v>
      </c>
      <c r="FU28" s="369" t="s">
        <v>1729</v>
      </c>
      <c r="FV28" s="367" t="s">
        <v>1735</v>
      </c>
      <c r="FW28" s="367" t="s">
        <v>1719</v>
      </c>
      <c r="FX28" s="369" t="s">
        <v>1729</v>
      </c>
      <c r="FY28" s="369" t="s">
        <v>1724</v>
      </c>
      <c r="FZ28" s="367" t="s">
        <v>1741</v>
      </c>
      <c r="GA28" s="369" t="s">
        <v>1724</v>
      </c>
      <c r="GB28" s="367" t="s">
        <v>1730</v>
      </c>
      <c r="GC28" s="367" t="s">
        <v>1735</v>
      </c>
      <c r="GD28" s="367" t="s">
        <v>1728</v>
      </c>
      <c r="GE28" s="367" t="s">
        <v>1735</v>
      </c>
      <c r="GF28" s="367" t="s">
        <v>1717</v>
      </c>
      <c r="GG28" s="367" t="s">
        <v>1719</v>
      </c>
      <c r="GH28" s="367" t="s">
        <v>1735</v>
      </c>
      <c r="GI28" s="367" t="s">
        <v>1741</v>
      </c>
      <c r="GJ28" s="369" t="s">
        <v>1729</v>
      </c>
      <c r="GK28" s="367" t="s">
        <v>1741</v>
      </c>
      <c r="GL28" s="369" t="s">
        <v>1727</v>
      </c>
      <c r="GM28" s="369" t="s">
        <v>1717</v>
      </c>
      <c r="GN28" s="367" t="s">
        <v>1719</v>
      </c>
      <c r="GO28" s="369" t="s">
        <v>1726</v>
      </c>
      <c r="GP28" s="367" t="s">
        <v>1719</v>
      </c>
      <c r="GQ28" s="369" t="s">
        <v>1726</v>
      </c>
      <c r="GR28" s="367" t="s">
        <v>1723</v>
      </c>
      <c r="GS28" s="367" t="s">
        <v>1721</v>
      </c>
      <c r="GT28" s="369" t="s">
        <v>1726</v>
      </c>
      <c r="GU28" s="367" t="s">
        <v>1722</v>
      </c>
      <c r="GV28" s="369" t="s">
        <v>1732</v>
      </c>
      <c r="GW28" s="369" t="s">
        <v>1720</v>
      </c>
      <c r="GX28" s="367" t="s">
        <v>1714</v>
      </c>
      <c r="GY28" s="367" t="s">
        <v>1715</v>
      </c>
      <c r="GZ28" s="367" t="s">
        <v>1719</v>
      </c>
      <c r="HA28" s="369" t="s">
        <v>1720</v>
      </c>
      <c r="HB28" s="369" t="s">
        <v>1742</v>
      </c>
      <c r="HC28" s="369" t="s">
        <v>1717</v>
      </c>
      <c r="HD28" s="369" t="s">
        <v>1729</v>
      </c>
      <c r="HE28" s="367" t="s">
        <v>1735</v>
      </c>
      <c r="HF28" s="369" t="s">
        <v>1742</v>
      </c>
      <c r="HG28" s="367" t="s">
        <v>1723</v>
      </c>
      <c r="HH28" s="367" t="s">
        <v>1743</v>
      </c>
      <c r="HI28" s="369" t="s">
        <v>1724</v>
      </c>
      <c r="HJ28" s="367" t="s">
        <v>1722</v>
      </c>
      <c r="HK28" s="367" t="s">
        <v>1723</v>
      </c>
      <c r="HL28" s="367" t="s">
        <v>1735</v>
      </c>
      <c r="HM28" s="367" t="s">
        <v>1744</v>
      </c>
      <c r="HN28" s="367" t="s">
        <v>1732</v>
      </c>
      <c r="HO28" s="367" t="s">
        <v>1727</v>
      </c>
      <c r="HP28" s="367" t="s">
        <v>1717</v>
      </c>
      <c r="HQ28" s="369" t="s">
        <v>1735</v>
      </c>
      <c r="HR28" s="367" t="s">
        <v>1735</v>
      </c>
      <c r="HS28" s="367" t="s">
        <v>1729</v>
      </c>
      <c r="HT28" s="367" t="s">
        <v>1742</v>
      </c>
      <c r="HU28" s="369" t="s">
        <v>1726</v>
      </c>
      <c r="HV28" s="367" t="s">
        <v>1732</v>
      </c>
      <c r="HW28" s="369" t="s">
        <v>1720</v>
      </c>
      <c r="HX28" s="367" t="s">
        <v>1728</v>
      </c>
      <c r="HY28" s="367" t="s">
        <v>1732</v>
      </c>
      <c r="HZ28" s="367" t="s">
        <v>1717</v>
      </c>
      <c r="IA28" s="367" t="s">
        <v>1722</v>
      </c>
      <c r="IB28" s="367" t="s">
        <v>1735</v>
      </c>
      <c r="IC28" s="367" t="s">
        <v>1728</v>
      </c>
      <c r="ID28" s="367" t="s">
        <v>1727</v>
      </c>
      <c r="IE28" s="367" t="s">
        <v>1732</v>
      </c>
      <c r="IF28" s="367" t="s">
        <v>1726</v>
      </c>
      <c r="IG28" s="367" t="s">
        <v>1732</v>
      </c>
      <c r="IH28" s="367" t="s">
        <v>1728</v>
      </c>
      <c r="II28" s="367" t="s">
        <v>1745</v>
      </c>
      <c r="IJ28" s="367" t="s">
        <v>1746</v>
      </c>
      <c r="IK28" s="367" t="s">
        <v>1728</v>
      </c>
      <c r="IL28" s="367" t="s">
        <v>1747</v>
      </c>
      <c r="IM28" s="367" t="s">
        <v>1732</v>
      </c>
      <c r="IN28" s="367" t="s">
        <v>1717</v>
      </c>
      <c r="IO28" s="367" t="s">
        <v>1735</v>
      </c>
      <c r="IP28" s="367" t="s">
        <v>1715</v>
      </c>
      <c r="IQ28" s="367" t="s">
        <v>1747</v>
      </c>
      <c r="IR28" s="369" t="s">
        <v>1720</v>
      </c>
      <c r="IS28" s="367" t="s">
        <v>1719</v>
      </c>
      <c r="IT28" s="367" t="s">
        <v>1715</v>
      </c>
      <c r="IU28" s="367" t="s">
        <v>1719</v>
      </c>
      <c r="IV28" s="367" t="s">
        <v>1723</v>
      </c>
      <c r="IW28" s="367" t="s">
        <v>1722</v>
      </c>
      <c r="IX28" s="367" t="s">
        <v>1735</v>
      </c>
      <c r="IY28" s="367" t="s">
        <v>1747</v>
      </c>
      <c r="IZ28" s="367" t="s">
        <v>1727</v>
      </c>
      <c r="JA28" s="367" t="s">
        <v>1735</v>
      </c>
      <c r="JB28" s="367" t="s">
        <v>1722</v>
      </c>
      <c r="JC28" s="367" t="s">
        <v>1727</v>
      </c>
      <c r="JD28" s="367" t="s">
        <v>1735</v>
      </c>
      <c r="JE28" s="367" t="s">
        <v>1728</v>
      </c>
      <c r="JF28" s="367" t="s">
        <v>1715</v>
      </c>
      <c r="JG28" s="367" t="s">
        <v>1722</v>
      </c>
      <c r="JH28" s="367" t="s">
        <v>1727</v>
      </c>
      <c r="JI28" s="367" t="s">
        <v>1719</v>
      </c>
      <c r="JJ28" s="367" t="s">
        <v>1747</v>
      </c>
      <c r="JK28" s="367" t="s">
        <v>1715</v>
      </c>
      <c r="JL28" s="369" t="s">
        <v>1723</v>
      </c>
      <c r="JM28" s="367" t="s">
        <v>1745</v>
      </c>
      <c r="JN28" s="367" t="s">
        <v>1728</v>
      </c>
      <c r="JO28" s="367" t="s">
        <v>1745</v>
      </c>
      <c r="JP28" s="367" t="s">
        <v>1747</v>
      </c>
      <c r="JQ28" s="367" t="s">
        <v>1728</v>
      </c>
      <c r="JR28" s="367" t="s">
        <v>1732</v>
      </c>
      <c r="JS28" s="367" t="s">
        <v>1717</v>
      </c>
      <c r="JT28" s="369" t="s">
        <v>1726</v>
      </c>
      <c r="JU28" s="367" t="s">
        <v>1746</v>
      </c>
      <c r="JV28" s="367" t="s">
        <v>1717</v>
      </c>
      <c r="JW28" s="367" t="s">
        <v>1719</v>
      </c>
      <c r="JX28" s="367" t="s">
        <v>1747</v>
      </c>
      <c r="JY28" s="367" t="s">
        <v>1715</v>
      </c>
      <c r="JZ28" s="372" t="s">
        <v>1748</v>
      </c>
      <c r="KA28" s="367" t="s">
        <v>1717</v>
      </c>
      <c r="KB28" s="372" t="s">
        <v>1748</v>
      </c>
      <c r="KC28" s="367" t="s">
        <v>1723</v>
      </c>
      <c r="KD28" s="369" t="s">
        <v>1726</v>
      </c>
      <c r="KE28" s="367" t="s">
        <v>1732</v>
      </c>
      <c r="KF28" s="367" t="s">
        <v>1724</v>
      </c>
      <c r="KG28" s="367" t="s">
        <v>1719</v>
      </c>
      <c r="KH28" s="367" t="s">
        <v>1722</v>
      </c>
      <c r="KI28" s="367" t="s">
        <v>1717</v>
      </c>
      <c r="KJ28" s="367" t="s">
        <v>1732</v>
      </c>
      <c r="KK28" s="367" t="s">
        <v>1749</v>
      </c>
      <c r="KL28" s="367" t="s">
        <v>1724</v>
      </c>
      <c r="KM28" s="367" t="s">
        <v>1722</v>
      </c>
      <c r="KN28" s="367" t="s">
        <v>1728</v>
      </c>
      <c r="KO28" s="367" t="s">
        <v>1715</v>
      </c>
      <c r="KP28" s="367" t="s">
        <v>1732</v>
      </c>
      <c r="KQ28" s="367" t="s">
        <v>1745</v>
      </c>
      <c r="KR28" s="367" t="s">
        <v>1715</v>
      </c>
      <c r="KS28" s="367" t="s">
        <v>1747</v>
      </c>
      <c r="KT28" s="367" t="s">
        <v>1745</v>
      </c>
      <c r="KU28" s="367" t="s">
        <v>1732</v>
      </c>
      <c r="KV28" s="367" t="s">
        <v>1720</v>
      </c>
      <c r="KW28" s="367" t="s">
        <v>1732</v>
      </c>
      <c r="KX28" s="367" t="s">
        <v>1719</v>
      </c>
      <c r="KY28" s="367" t="s">
        <v>1720</v>
      </c>
      <c r="KZ28" s="369" t="s">
        <v>1726</v>
      </c>
      <c r="LA28" s="367" t="s">
        <v>1727</v>
      </c>
      <c r="LB28" s="367" t="s">
        <v>1722</v>
      </c>
      <c r="LC28" s="367" t="s">
        <v>1723</v>
      </c>
      <c r="LD28" s="369" t="s">
        <v>1726</v>
      </c>
      <c r="LE28" s="367" t="s">
        <v>1723</v>
      </c>
      <c r="LF28" s="367" t="s">
        <v>1747</v>
      </c>
      <c r="LG28" s="367" t="s">
        <v>1745</v>
      </c>
      <c r="LH28" s="369" t="s">
        <v>1726</v>
      </c>
      <c r="LI28" s="367" t="s">
        <v>1722</v>
      </c>
      <c r="LJ28" s="367" t="s">
        <v>1727</v>
      </c>
      <c r="LK28" s="367" t="s">
        <v>1720</v>
      </c>
      <c r="LL28" s="372" t="s">
        <v>1748</v>
      </c>
      <c r="LM28" s="367" t="s">
        <v>1746</v>
      </c>
      <c r="LN28" s="373" t="s">
        <v>1716</v>
      </c>
      <c r="LO28" s="367" t="s">
        <v>1720</v>
      </c>
      <c r="LP28" s="367" t="s">
        <v>1728</v>
      </c>
      <c r="LQ28" s="367" t="s">
        <v>1716</v>
      </c>
      <c r="LR28" s="372" t="s">
        <v>1748</v>
      </c>
      <c r="LS28" s="367" t="s">
        <v>1723</v>
      </c>
      <c r="LT28" s="373" t="s">
        <v>1716</v>
      </c>
      <c r="LU28" s="367" t="s">
        <v>1747</v>
      </c>
      <c r="LV28" s="372" t="s">
        <v>1748</v>
      </c>
      <c r="LW28" s="367" t="s">
        <v>1732</v>
      </c>
      <c r="LX28" s="373" t="s">
        <v>1716</v>
      </c>
      <c r="LY28" s="367" t="s">
        <v>1727</v>
      </c>
      <c r="LZ28" s="367" t="s">
        <v>1750</v>
      </c>
      <c r="MA28" s="367" t="s">
        <v>1751</v>
      </c>
      <c r="MB28" s="367" t="s">
        <v>1752</v>
      </c>
      <c r="MC28" s="373" t="s">
        <v>1716</v>
      </c>
      <c r="MD28" s="367" t="s">
        <v>1745</v>
      </c>
      <c r="ME28" s="367" t="s">
        <v>1732</v>
      </c>
      <c r="MF28" s="369" t="s">
        <v>1726</v>
      </c>
      <c r="MG28" s="369" t="s">
        <v>1751</v>
      </c>
      <c r="MH28" s="367" t="s">
        <v>1724</v>
      </c>
      <c r="MI28" s="367" t="s">
        <v>1722</v>
      </c>
      <c r="MJ28" s="372" t="s">
        <v>1748</v>
      </c>
      <c r="MK28" s="369" t="s">
        <v>1726</v>
      </c>
      <c r="ML28" s="367" t="s">
        <v>1723</v>
      </c>
      <c r="MM28" s="367" t="s">
        <v>1751</v>
      </c>
      <c r="MN28" s="367" t="s">
        <v>1723</v>
      </c>
      <c r="MO28" s="369" t="s">
        <v>1719</v>
      </c>
      <c r="MP28" s="367" t="s">
        <v>1723</v>
      </c>
      <c r="MQ28" s="367" t="s">
        <v>1751</v>
      </c>
      <c r="MR28" s="367" t="s">
        <v>1724</v>
      </c>
      <c r="MS28" s="367" t="s">
        <v>1727</v>
      </c>
      <c r="MT28" s="369" t="s">
        <v>1726</v>
      </c>
      <c r="MU28" s="369" t="s">
        <v>1719</v>
      </c>
      <c r="MV28" s="367" t="s">
        <v>1716</v>
      </c>
      <c r="MW28" s="367" t="s">
        <v>1751</v>
      </c>
      <c r="MX28" s="367" t="s">
        <v>1719</v>
      </c>
      <c r="MY28" s="367" t="s">
        <v>1715</v>
      </c>
      <c r="MZ28" s="367" t="s">
        <v>1730</v>
      </c>
      <c r="NA28" s="369" t="s">
        <v>1726</v>
      </c>
      <c r="NB28" s="367" t="s">
        <v>1751</v>
      </c>
      <c r="NC28" s="369" t="s">
        <v>1726</v>
      </c>
      <c r="ND28" s="367" t="s">
        <v>1752</v>
      </c>
      <c r="NE28" s="374"/>
      <c r="NF28" s="374"/>
      <c r="NG28" s="374"/>
      <c r="NH28" s="374"/>
      <c r="NI28" s="374"/>
      <c r="NJ28" s="374"/>
      <c r="NK28" s="374"/>
      <c r="NL28" s="374"/>
      <c r="NM28" s="374"/>
      <c r="NN28" s="374"/>
      <c r="NO28" s="374"/>
      <c r="NP28" s="374"/>
      <c r="NQ28" s="366"/>
      <c r="NR28" s="366"/>
      <c r="NS28" s="366"/>
      <c r="NT28" s="366"/>
      <c r="NU28" s="366"/>
      <c r="NV28" s="366"/>
      <c r="NW28" s="366"/>
      <c r="NX28" s="366"/>
      <c r="NY28" s="366"/>
      <c r="NZ28" s="366"/>
      <c r="OA28" s="366"/>
      <c r="OB28" s="366"/>
      <c r="OC28" s="366"/>
      <c r="OD28" s="366"/>
      <c r="OE28" s="366"/>
      <c r="OF28" s="366"/>
      <c r="OG28" s="366"/>
      <c r="OH28" s="366"/>
      <c r="OI28" s="366"/>
      <c r="OJ28" s="366"/>
      <c r="OK28" s="366"/>
      <c r="OL28" s="366"/>
      <c r="OM28" s="366"/>
      <c r="ON28" s="366"/>
      <c r="OO28" s="366"/>
      <c r="OP28" s="366"/>
      <c r="OQ28" s="366"/>
      <c r="OR28" s="366"/>
      <c r="OS28" s="366"/>
      <c r="OT28" s="366"/>
      <c r="OU28" s="366"/>
      <c r="OV28" s="366"/>
      <c r="OW28" s="366"/>
      <c r="OX28" s="366"/>
      <c r="OY28" s="366"/>
      <c r="OZ28" s="366"/>
      <c r="PA28" s="366"/>
      <c r="PB28" s="366"/>
      <c r="PC28" s="366"/>
      <c r="PD28" s="366"/>
      <c r="PE28" s="366"/>
      <c r="PF28" s="366"/>
      <c r="PG28" s="366"/>
      <c r="PH28" s="366"/>
      <c r="PI28" s="366"/>
      <c r="PJ28" s="366"/>
      <c r="PK28" s="366"/>
      <c r="PL28" s="366"/>
      <c r="PM28" s="366"/>
      <c r="PN28" s="366"/>
      <c r="PO28" s="366"/>
      <c r="PP28" s="366"/>
    </row>
    <row r="29" ht="69.75" customHeight="1">
      <c r="A29" s="16"/>
      <c r="B29" s="375" t="s">
        <v>1753</v>
      </c>
      <c r="C29" s="374"/>
      <c r="D29" s="374"/>
      <c r="E29" s="376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374"/>
      <c r="BC29" s="374"/>
      <c r="BD29" s="374"/>
      <c r="BE29" s="374"/>
      <c r="BF29" s="374"/>
      <c r="BG29" s="374"/>
      <c r="BH29" s="374"/>
      <c r="BI29" s="374"/>
      <c r="BJ29" s="374"/>
      <c r="BK29" s="374"/>
      <c r="BL29" s="374"/>
      <c r="BM29" s="374"/>
      <c r="BN29" s="374"/>
      <c r="BO29" s="374"/>
      <c r="BP29" s="374"/>
      <c r="BQ29" s="374"/>
      <c r="BR29" s="374"/>
      <c r="BS29" s="374"/>
      <c r="BT29" s="374"/>
      <c r="BU29" s="374"/>
      <c r="BV29" s="374"/>
      <c r="BW29" s="374"/>
      <c r="BX29" s="374"/>
      <c r="BY29" s="374"/>
      <c r="BZ29" s="374"/>
      <c r="CA29" s="374"/>
      <c r="CB29" s="374"/>
      <c r="CC29" s="374"/>
      <c r="CD29" s="374"/>
      <c r="CE29" s="374"/>
      <c r="CF29" s="374"/>
      <c r="CG29" s="374"/>
      <c r="CH29" s="374"/>
      <c r="CI29" s="374"/>
      <c r="CJ29" s="374"/>
      <c r="CK29" s="374"/>
      <c r="CL29" s="374"/>
      <c r="CM29" s="374"/>
      <c r="CN29" s="374"/>
      <c r="CO29" s="374"/>
      <c r="CP29" s="374"/>
      <c r="CQ29" s="374"/>
      <c r="CR29" s="374"/>
      <c r="CS29" s="374"/>
      <c r="CT29" s="374"/>
      <c r="CU29" s="374"/>
      <c r="CV29" s="374"/>
      <c r="CW29" s="374"/>
      <c r="CX29" s="374"/>
      <c r="CY29" s="374"/>
      <c r="CZ29" s="374"/>
      <c r="DA29" s="374"/>
      <c r="DB29" s="374"/>
      <c r="DC29" s="374"/>
      <c r="DD29" s="374"/>
      <c r="DE29" s="374"/>
      <c r="DF29" s="374"/>
      <c r="DG29" s="374"/>
      <c r="DH29" s="374"/>
      <c r="DI29" s="374"/>
      <c r="DJ29" s="374"/>
      <c r="DK29" s="374"/>
      <c r="DL29" s="374"/>
      <c r="DM29" s="374"/>
      <c r="DN29" s="374"/>
      <c r="DO29" s="374"/>
      <c r="DP29" s="374"/>
      <c r="DQ29" s="374"/>
      <c r="DR29" s="374"/>
      <c r="DS29" s="374"/>
      <c r="DT29" s="374"/>
      <c r="DU29" s="374"/>
      <c r="DV29" s="374"/>
      <c r="DW29" s="374"/>
      <c r="DX29" s="374"/>
      <c r="DY29" s="374"/>
      <c r="DZ29" s="374"/>
      <c r="EA29" s="374"/>
      <c r="EB29" s="374"/>
      <c r="EC29" s="374"/>
      <c r="ED29" s="374"/>
      <c r="EE29" s="374"/>
      <c r="EF29" s="374"/>
      <c r="EG29" s="374"/>
      <c r="EH29" s="374"/>
      <c r="EI29" s="374"/>
      <c r="EJ29" s="374"/>
      <c r="EK29" s="374"/>
      <c r="EL29" s="374"/>
      <c r="EM29" s="374"/>
      <c r="EN29" s="374"/>
      <c r="EO29" s="374"/>
      <c r="EP29" s="374"/>
      <c r="EQ29" s="374"/>
      <c r="ER29" s="374"/>
      <c r="ES29" s="374"/>
      <c r="ET29" s="374"/>
      <c r="EU29" s="374"/>
      <c r="EV29" s="374"/>
      <c r="EW29" s="374"/>
      <c r="EX29" s="374"/>
      <c r="EY29" s="374"/>
      <c r="EZ29" s="374"/>
      <c r="FA29" s="374"/>
      <c r="FB29" s="374"/>
      <c r="FC29" s="374"/>
      <c r="FD29" s="374"/>
      <c r="FE29" s="374"/>
      <c r="FF29" s="377"/>
      <c r="FG29" s="374"/>
      <c r="FH29" s="374"/>
      <c r="FI29" s="374"/>
      <c r="FJ29" s="374"/>
      <c r="FK29" s="374"/>
      <c r="FL29" s="374"/>
      <c r="FM29" s="374"/>
      <c r="FN29" s="374"/>
      <c r="FO29" s="374"/>
      <c r="FP29" s="374"/>
      <c r="FQ29" s="374"/>
      <c r="FR29" s="374"/>
      <c r="FS29" s="374"/>
      <c r="FT29" s="374"/>
      <c r="FU29" s="374"/>
      <c r="FV29" s="374"/>
      <c r="FW29" s="374"/>
      <c r="FX29" s="374"/>
      <c r="FY29" s="374"/>
      <c r="FZ29" s="374"/>
      <c r="GA29" s="374"/>
      <c r="GB29" s="374"/>
      <c r="GC29" s="374"/>
      <c r="GD29" s="374"/>
      <c r="GE29" s="374"/>
      <c r="GF29" s="374"/>
      <c r="GG29" s="374"/>
      <c r="GH29" s="374"/>
      <c r="GI29" s="374"/>
      <c r="GJ29" s="374"/>
      <c r="GK29" s="374"/>
      <c r="GL29" s="374"/>
      <c r="GM29" s="374"/>
      <c r="GN29" s="374"/>
      <c r="GO29" s="374"/>
      <c r="GP29" s="374"/>
      <c r="GQ29" s="374"/>
      <c r="GR29" s="374"/>
      <c r="GS29" s="374"/>
      <c r="GT29" s="374"/>
      <c r="GU29" s="374"/>
      <c r="GV29" s="374"/>
      <c r="GW29" s="374"/>
      <c r="GX29" s="374"/>
      <c r="GY29" s="374"/>
      <c r="GZ29" s="374"/>
      <c r="HA29" s="374"/>
      <c r="HB29" s="374"/>
      <c r="HC29" s="374"/>
      <c r="HD29" s="374"/>
      <c r="HE29" s="374"/>
      <c r="HF29" s="374"/>
      <c r="HG29" s="374"/>
      <c r="HH29" s="374"/>
      <c r="HI29" s="374"/>
      <c r="HJ29" s="374"/>
      <c r="HK29" s="374"/>
      <c r="HL29" s="378"/>
      <c r="HM29" s="374"/>
      <c r="HN29" s="374"/>
      <c r="HO29" s="374"/>
      <c r="HP29" s="374"/>
      <c r="HQ29" s="374"/>
      <c r="HR29" s="374"/>
      <c r="HS29" s="379"/>
      <c r="HT29" s="374"/>
      <c r="HU29" s="374"/>
      <c r="HV29" s="374"/>
      <c r="HW29" s="374"/>
      <c r="HX29" s="374"/>
      <c r="HY29" s="374"/>
      <c r="HZ29" s="374"/>
      <c r="IA29" s="374"/>
      <c r="IB29" s="374"/>
      <c r="IC29" s="374"/>
      <c r="ID29" s="374"/>
      <c r="IE29" s="374"/>
      <c r="IF29" s="374"/>
      <c r="IG29" s="374"/>
      <c r="IH29" s="374"/>
      <c r="II29" s="374"/>
      <c r="IJ29" s="374"/>
      <c r="IK29" s="374"/>
      <c r="IL29" s="374"/>
      <c r="IM29" s="374"/>
      <c r="IN29" s="374"/>
      <c r="IO29" s="374"/>
      <c r="IP29" s="374"/>
      <c r="IQ29" s="374"/>
      <c r="IR29" s="374"/>
      <c r="IS29" s="374"/>
      <c r="IT29" s="374"/>
      <c r="IU29" s="374"/>
      <c r="IV29" s="374"/>
      <c r="IW29" s="374"/>
      <c r="IX29" s="374"/>
      <c r="IY29" s="374"/>
      <c r="IZ29" s="374"/>
      <c r="JA29" s="374"/>
      <c r="JB29" s="374"/>
      <c r="JC29" s="374"/>
      <c r="JD29" s="374"/>
      <c r="JE29" s="374"/>
      <c r="JF29" s="374"/>
      <c r="JG29" s="374"/>
      <c r="JH29" s="374"/>
      <c r="JI29" s="374"/>
      <c r="JJ29" s="374"/>
      <c r="JK29" s="374"/>
      <c r="JL29" s="374"/>
      <c r="JM29" s="374"/>
      <c r="JN29" s="374"/>
      <c r="JO29" s="374"/>
      <c r="JP29" s="374"/>
      <c r="JQ29" s="374"/>
      <c r="JR29" s="367"/>
      <c r="JS29" s="374"/>
      <c r="JT29" s="374"/>
      <c r="JU29" s="374"/>
      <c r="JV29" s="374"/>
      <c r="JW29" s="374"/>
      <c r="JX29" s="374"/>
      <c r="JY29" s="374"/>
      <c r="JZ29" s="374"/>
      <c r="KA29" s="374"/>
      <c r="KB29" s="374"/>
      <c r="KC29" s="374"/>
      <c r="KD29" s="374"/>
      <c r="KE29" s="374"/>
      <c r="KF29" s="374"/>
      <c r="KG29" s="374"/>
      <c r="KH29" s="374"/>
      <c r="KI29" s="374"/>
      <c r="KJ29" s="374"/>
      <c r="KK29" s="380"/>
      <c r="KL29" s="381"/>
      <c r="KM29" s="374"/>
      <c r="KN29" s="374"/>
      <c r="KO29" s="374"/>
      <c r="KP29" s="367"/>
      <c r="KQ29" s="374"/>
      <c r="KR29" s="374"/>
      <c r="KS29" s="374"/>
      <c r="KT29" s="374"/>
      <c r="KU29" s="374"/>
      <c r="KV29" s="374"/>
      <c r="KW29" s="374"/>
      <c r="KX29" s="382" t="s">
        <v>1754</v>
      </c>
      <c r="KY29" s="146"/>
      <c r="KZ29" s="146"/>
      <c r="LA29" s="146"/>
      <c r="LB29" s="146"/>
      <c r="LC29" s="146"/>
      <c r="LD29" s="146"/>
      <c r="LE29" s="146"/>
      <c r="LF29" s="146"/>
      <c r="LG29" s="146"/>
      <c r="LH29" s="146"/>
      <c r="LI29" s="146"/>
      <c r="LJ29" s="56"/>
      <c r="LK29" s="374"/>
      <c r="LL29" s="374"/>
      <c r="LM29" s="374"/>
      <c r="LN29" s="374"/>
      <c r="LO29" s="374"/>
      <c r="LP29" s="374"/>
      <c r="LQ29" s="374"/>
      <c r="LR29" s="374"/>
      <c r="LS29" s="374"/>
      <c r="LT29" s="374"/>
      <c r="LU29" s="374"/>
      <c r="LV29" s="374"/>
      <c r="LW29" s="374"/>
      <c r="LX29" s="374"/>
      <c r="LY29" s="374"/>
      <c r="LZ29" s="374"/>
      <c r="MA29" s="374"/>
      <c r="MB29" s="374"/>
      <c r="MC29" s="374"/>
      <c r="MD29" s="374"/>
      <c r="ME29" s="374"/>
      <c r="MF29" s="374"/>
      <c r="MG29" s="374"/>
      <c r="MH29" s="374"/>
      <c r="MI29" s="374"/>
      <c r="MJ29" s="374"/>
      <c r="MK29" s="374"/>
      <c r="ML29" s="374"/>
      <c r="MM29" s="374"/>
      <c r="MN29" s="374"/>
      <c r="MO29" s="374"/>
      <c r="MP29" s="374"/>
      <c r="MQ29" s="374"/>
      <c r="MR29" s="374"/>
      <c r="MS29" s="374"/>
      <c r="MT29" s="374"/>
      <c r="MU29" s="374"/>
      <c r="MV29" s="374"/>
      <c r="MW29" s="374"/>
      <c r="MX29" s="374"/>
      <c r="MY29" s="374"/>
      <c r="MZ29" s="374"/>
      <c r="NA29" s="374"/>
      <c r="NB29" s="374"/>
      <c r="NC29" s="374"/>
      <c r="ND29" s="374"/>
      <c r="NE29" s="374"/>
      <c r="NF29" s="374"/>
      <c r="NG29" s="374"/>
      <c r="NH29" s="374"/>
      <c r="NI29" s="374"/>
      <c r="NJ29" s="374"/>
      <c r="NK29" s="374"/>
      <c r="NL29" s="374"/>
      <c r="NM29" s="374"/>
      <c r="NN29" s="374"/>
      <c r="NO29" s="374"/>
      <c r="NP29" s="374"/>
      <c r="NQ29" s="383"/>
      <c r="NR29" s="383"/>
      <c r="NS29" s="383"/>
      <c r="NT29" s="383"/>
      <c r="NU29" s="383"/>
      <c r="NV29" s="383"/>
      <c r="NW29" s="383"/>
      <c r="NX29" s="383"/>
      <c r="NY29" s="383"/>
      <c r="NZ29" s="383"/>
      <c r="OA29" s="383"/>
      <c r="OB29" s="383"/>
      <c r="OC29" s="383"/>
      <c r="OD29" s="383"/>
      <c r="OE29" s="383"/>
      <c r="OF29" s="383"/>
      <c r="OG29" s="383"/>
      <c r="OH29" s="383"/>
      <c r="OI29" s="383"/>
      <c r="OJ29" s="383"/>
      <c r="OK29" s="383"/>
      <c r="OL29" s="383"/>
      <c r="OM29" s="383"/>
      <c r="ON29" s="383"/>
      <c r="OO29" s="383"/>
      <c r="OP29" s="383"/>
      <c r="OQ29" s="383"/>
      <c r="OR29" s="383"/>
      <c r="OS29" s="383"/>
      <c r="OT29" s="383"/>
      <c r="OU29" s="383"/>
      <c r="OV29" s="383"/>
      <c r="OW29" s="383"/>
      <c r="OX29" s="383"/>
      <c r="OY29" s="383"/>
      <c r="OZ29" s="383"/>
      <c r="PA29" s="383"/>
      <c r="PB29" s="383"/>
      <c r="PC29" s="383"/>
      <c r="PD29" s="383"/>
      <c r="PE29" s="383"/>
      <c r="PF29" s="383"/>
      <c r="PG29" s="383"/>
      <c r="PH29" s="383"/>
      <c r="PI29" s="383"/>
      <c r="PJ29" s="383"/>
      <c r="PK29" s="383"/>
      <c r="PL29" s="383"/>
      <c r="PM29" s="383"/>
      <c r="PN29" s="383"/>
      <c r="PO29" s="383"/>
      <c r="PP29" s="383"/>
    </row>
    <row r="30">
      <c r="A30" s="16"/>
      <c r="B30" s="384" t="s">
        <v>1755</v>
      </c>
      <c r="C30" s="385"/>
      <c r="D30" s="385"/>
      <c r="E30" s="80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5"/>
      <c r="AW30" s="385"/>
      <c r="AX30" s="385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385"/>
      <c r="BT30" s="385"/>
      <c r="BU30" s="385"/>
      <c r="BV30" s="385"/>
      <c r="BW30" s="385"/>
      <c r="BX30" s="385"/>
      <c r="BY30" s="385"/>
      <c r="BZ30" s="385"/>
      <c r="CA30" s="385"/>
      <c r="CB30" s="385"/>
      <c r="CC30" s="385"/>
      <c r="CD30" s="385"/>
      <c r="CE30" s="385"/>
      <c r="CF30" s="385"/>
      <c r="CG30" s="385"/>
      <c r="CH30" s="385"/>
      <c r="CI30" s="385"/>
      <c r="CJ30" s="385"/>
      <c r="CK30" s="385"/>
      <c r="CL30" s="385"/>
      <c r="CM30" s="385"/>
      <c r="CN30" s="385"/>
      <c r="CO30" s="385"/>
      <c r="CP30" s="385"/>
      <c r="CQ30" s="385"/>
      <c r="CR30" s="385"/>
      <c r="CS30" s="385"/>
      <c r="CT30" s="385"/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  <c r="DM30" s="385"/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5"/>
      <c r="DY30" s="385"/>
      <c r="DZ30" s="385"/>
      <c r="EA30" s="385"/>
      <c r="EB30" s="385"/>
      <c r="EC30" s="385"/>
      <c r="ED30" s="385"/>
      <c r="EE30" s="385"/>
      <c r="EF30" s="385"/>
      <c r="EG30" s="385"/>
      <c r="EH30" s="385"/>
      <c r="EI30" s="385"/>
      <c r="EJ30" s="385"/>
      <c r="EK30" s="385"/>
      <c r="EL30" s="385"/>
      <c r="EM30" s="385"/>
      <c r="EN30" s="385"/>
      <c r="EO30" s="385"/>
      <c r="EP30" s="385"/>
      <c r="EQ30" s="385"/>
      <c r="ER30" s="385"/>
      <c r="ES30" s="385"/>
      <c r="ET30" s="385"/>
      <c r="EU30" s="385"/>
      <c r="EV30" s="385"/>
      <c r="EW30" s="385"/>
      <c r="EX30" s="385"/>
      <c r="EY30" s="385"/>
      <c r="EZ30" s="385"/>
      <c r="FA30" s="385"/>
      <c r="FB30" s="385"/>
      <c r="FC30" s="385"/>
      <c r="FD30" s="385"/>
      <c r="FE30" s="385"/>
      <c r="FF30" s="385"/>
      <c r="FG30" s="385"/>
      <c r="FH30" s="385"/>
      <c r="FI30" s="385"/>
      <c r="FJ30" s="385"/>
      <c r="FK30" s="385"/>
      <c r="FL30" s="385"/>
      <c r="FM30" s="385"/>
      <c r="FN30" s="385"/>
      <c r="FO30" s="385"/>
      <c r="FP30" s="385"/>
      <c r="FQ30" s="385"/>
      <c r="FR30" s="385"/>
      <c r="FS30" s="385"/>
      <c r="FT30" s="385"/>
      <c r="FU30" s="385"/>
      <c r="FV30" s="385"/>
      <c r="FW30" s="385"/>
      <c r="FX30" s="385"/>
      <c r="FY30" s="385"/>
      <c r="FZ30" s="385"/>
      <c r="GA30" s="385"/>
      <c r="GB30" s="385"/>
      <c r="GC30" s="385"/>
      <c r="GD30" s="385"/>
      <c r="GE30" s="385"/>
      <c r="GF30" s="385"/>
      <c r="GG30" s="385"/>
      <c r="GH30" s="385"/>
      <c r="GI30" s="385"/>
      <c r="GJ30" s="385"/>
      <c r="GK30" s="385"/>
      <c r="GL30" s="385"/>
      <c r="GM30" s="385"/>
      <c r="GN30" s="385"/>
      <c r="GO30" s="385"/>
      <c r="GP30" s="385"/>
      <c r="GQ30" s="385"/>
      <c r="GR30" s="385"/>
      <c r="GS30" s="385"/>
      <c r="GT30" s="385"/>
      <c r="GU30" s="385"/>
      <c r="GV30" s="385"/>
      <c r="GW30" s="385"/>
      <c r="GX30" s="385"/>
      <c r="GY30" s="385"/>
      <c r="GZ30" s="385"/>
      <c r="HA30" s="385"/>
      <c r="HB30" s="385"/>
      <c r="HC30" s="385"/>
      <c r="HD30" s="385"/>
      <c r="HE30" s="385"/>
      <c r="HF30" s="385"/>
      <c r="HG30" s="385"/>
      <c r="HH30" s="385"/>
      <c r="HI30" s="385"/>
      <c r="HJ30" s="385"/>
      <c r="HK30" s="385"/>
      <c r="HL30" s="385"/>
      <c r="HM30" s="385"/>
      <c r="HN30" s="385"/>
      <c r="HO30" s="385"/>
      <c r="HP30" s="385"/>
      <c r="HQ30" s="385"/>
      <c r="HR30" s="385"/>
      <c r="HS30" s="385"/>
      <c r="HT30" s="385"/>
      <c r="HU30" s="385"/>
      <c r="HV30" s="385"/>
      <c r="HW30" s="385"/>
      <c r="HX30" s="385"/>
      <c r="HY30" s="385"/>
      <c r="HZ30" s="385"/>
      <c r="IA30" s="385"/>
      <c r="IB30" s="385"/>
      <c r="IC30" s="385"/>
      <c r="ID30" s="385"/>
      <c r="IE30" s="385"/>
      <c r="IF30" s="385"/>
      <c r="IG30" s="385"/>
      <c r="II30" s="385"/>
      <c r="IJ30" s="385"/>
      <c r="IK30" s="385"/>
      <c r="IL30" s="385"/>
      <c r="IM30" s="385"/>
      <c r="IN30" s="385"/>
      <c r="IO30" s="385"/>
      <c r="IP30" s="385"/>
      <c r="IQ30" s="385"/>
      <c r="IR30" s="385"/>
      <c r="IS30" s="385"/>
      <c r="IT30" s="385"/>
      <c r="IU30" s="385"/>
      <c r="IV30" s="385"/>
      <c r="IW30" s="385"/>
      <c r="IX30" s="385"/>
      <c r="IY30" s="385"/>
      <c r="IZ30" s="385"/>
      <c r="JA30" s="385"/>
      <c r="JB30" s="385"/>
      <c r="JC30" s="385"/>
      <c r="JD30" s="385"/>
      <c r="JE30" s="385"/>
      <c r="JF30" s="385"/>
      <c r="JG30" s="385"/>
      <c r="JH30" s="385"/>
      <c r="JI30" s="385"/>
      <c r="JJ30" s="385"/>
      <c r="JK30" s="385"/>
      <c r="JL30" s="385"/>
      <c r="JM30" s="385"/>
      <c r="JN30" s="385"/>
      <c r="JO30" s="385"/>
      <c r="JP30" s="385"/>
      <c r="JQ30" s="385"/>
      <c r="JR30" s="385"/>
      <c r="JS30" s="385"/>
      <c r="JT30" s="385"/>
      <c r="JU30" s="385"/>
      <c r="JV30" s="385"/>
      <c r="JW30" s="385"/>
      <c r="JX30" s="385"/>
      <c r="JY30" s="385"/>
      <c r="JZ30" s="385"/>
      <c r="KA30" s="385"/>
      <c r="KB30" s="385"/>
      <c r="KC30" s="385"/>
      <c r="KD30" s="385"/>
      <c r="KE30" s="385"/>
      <c r="KF30" s="385"/>
      <c r="KG30" s="385"/>
      <c r="KH30" s="385"/>
      <c r="KI30" s="385"/>
      <c r="KJ30" s="385"/>
      <c r="KK30" s="385"/>
      <c r="KL30" s="385"/>
      <c r="KM30" s="385"/>
      <c r="KN30" s="385"/>
      <c r="KO30" s="385"/>
      <c r="KP30" s="385"/>
      <c r="KQ30" s="385"/>
      <c r="KR30" s="385"/>
      <c r="KS30" s="385"/>
      <c r="KT30" s="385"/>
      <c r="KU30" s="385"/>
      <c r="KV30" s="385"/>
      <c r="KW30" s="385"/>
      <c r="KX30" s="385"/>
      <c r="KY30" s="385"/>
      <c r="KZ30" s="385"/>
      <c r="LA30" s="385"/>
      <c r="LB30" s="385"/>
      <c r="LC30" s="385"/>
      <c r="LD30" s="385"/>
      <c r="LE30" s="385"/>
      <c r="LF30" s="385"/>
      <c r="LG30" s="385"/>
      <c r="LH30" s="385"/>
      <c r="LI30" s="385"/>
      <c r="LJ30" s="385"/>
      <c r="LK30" s="385"/>
      <c r="LL30" s="385"/>
      <c r="LM30" s="385"/>
      <c r="LN30" s="385"/>
      <c r="LO30" s="385"/>
      <c r="LP30" s="385"/>
      <c r="LQ30" s="385"/>
      <c r="LR30" s="385"/>
      <c r="LS30" s="385"/>
      <c r="LT30" s="385"/>
      <c r="LU30" s="385"/>
      <c r="LV30" s="385"/>
      <c r="LW30" s="385"/>
      <c r="LX30" s="385"/>
      <c r="LY30" s="385"/>
      <c r="LZ30" s="385"/>
      <c r="MA30" s="385"/>
      <c r="MB30" s="385"/>
      <c r="MC30" s="385"/>
      <c r="MD30" s="385"/>
      <c r="ME30" s="385"/>
      <c r="MF30" s="385"/>
      <c r="MG30" s="385"/>
      <c r="MH30" s="385"/>
      <c r="MI30" s="385"/>
      <c r="MJ30" s="385"/>
      <c r="MK30" s="385"/>
      <c r="ML30" s="385"/>
      <c r="MM30" s="385"/>
      <c r="MN30" s="385"/>
      <c r="MO30" s="385"/>
      <c r="MP30" s="385"/>
      <c r="MQ30" s="385"/>
      <c r="MR30" s="385"/>
      <c r="MS30" s="385"/>
      <c r="MT30" s="385"/>
      <c r="MU30" s="385"/>
      <c r="MV30" s="385"/>
      <c r="MW30" s="385"/>
      <c r="MX30" s="385"/>
      <c r="MY30" s="385"/>
      <c r="MZ30" s="385"/>
      <c r="NA30" s="385"/>
      <c r="NB30" s="385"/>
      <c r="NC30" s="385"/>
      <c r="ND30" s="385"/>
      <c r="NE30" s="385"/>
      <c r="NF30" s="385"/>
      <c r="NG30" s="385"/>
      <c r="NH30" s="385"/>
      <c r="NI30" s="385"/>
      <c r="NJ30" s="385"/>
      <c r="NK30" s="385"/>
      <c r="NL30" s="385"/>
      <c r="NM30" s="385"/>
      <c r="NN30" s="385"/>
      <c r="NO30" s="385"/>
      <c r="NP30" s="385"/>
      <c r="NQ30" s="383"/>
      <c r="NR30" s="383"/>
      <c r="NS30" s="383"/>
      <c r="NT30" s="383"/>
      <c r="NU30" s="383"/>
      <c r="NV30" s="383"/>
      <c r="NW30" s="383"/>
      <c r="NX30" s="383"/>
      <c r="NY30" s="383"/>
      <c r="NZ30" s="383"/>
      <c r="OA30" s="383"/>
      <c r="OB30" s="383"/>
      <c r="OC30" s="383"/>
      <c r="OD30" s="383"/>
      <c r="OE30" s="383"/>
      <c r="OF30" s="383"/>
      <c r="OG30" s="383"/>
      <c r="OH30" s="383"/>
      <c r="OI30" s="383"/>
      <c r="OJ30" s="383"/>
      <c r="OK30" s="383"/>
      <c r="OL30" s="383"/>
      <c r="OM30" s="383"/>
      <c r="ON30" s="383"/>
      <c r="OO30" s="383"/>
      <c r="OP30" s="383"/>
      <c r="OQ30" s="383"/>
      <c r="OR30" s="383"/>
      <c r="OS30" s="383"/>
      <c r="OT30" s="383"/>
      <c r="OU30" s="383"/>
      <c r="OV30" s="383"/>
      <c r="OW30" s="383"/>
      <c r="OX30" s="383"/>
      <c r="OY30" s="383"/>
      <c r="OZ30" s="383"/>
      <c r="PA30" s="383"/>
      <c r="PB30" s="383"/>
      <c r="PC30" s="383"/>
      <c r="PD30" s="383"/>
      <c r="PE30" s="383"/>
      <c r="PF30" s="383"/>
      <c r="PG30" s="383"/>
      <c r="PH30" s="383"/>
      <c r="PI30" s="383"/>
      <c r="PJ30" s="383"/>
      <c r="PK30" s="383"/>
      <c r="PL30" s="383"/>
      <c r="PM30" s="383"/>
      <c r="PN30" s="383"/>
      <c r="PO30" s="383"/>
      <c r="PP30" s="383"/>
    </row>
    <row r="31" ht="69.0" customHeight="1">
      <c r="A31" s="16"/>
      <c r="B31" s="386" t="s">
        <v>1756</v>
      </c>
      <c r="C31" s="387" t="s">
        <v>1757</v>
      </c>
      <c r="D31" s="388"/>
      <c r="E31" s="80"/>
      <c r="F31" s="388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118" t="s">
        <v>1758</v>
      </c>
      <c r="R31" s="388"/>
      <c r="S31" s="118" t="s">
        <v>1758</v>
      </c>
      <c r="T31" s="118" t="s">
        <v>1758</v>
      </c>
      <c r="U31" s="388"/>
      <c r="V31" s="388"/>
      <c r="W31" s="388"/>
      <c r="X31" s="388"/>
      <c r="Y31" s="388"/>
      <c r="Z31" s="23" t="s">
        <v>1759</v>
      </c>
      <c r="AA31" s="23" t="s">
        <v>1760</v>
      </c>
      <c r="AB31" s="23" t="s">
        <v>1761</v>
      </c>
      <c r="AC31" s="23" t="s">
        <v>14</v>
      </c>
      <c r="AD31" s="23" t="s">
        <v>1762</v>
      </c>
      <c r="AE31" s="24" t="s">
        <v>1763</v>
      </c>
      <c r="AF31" s="388"/>
      <c r="AG31" s="388"/>
      <c r="AH31" s="388"/>
      <c r="AI31" s="389" t="s">
        <v>1764</v>
      </c>
      <c r="AJ31" s="388"/>
      <c r="AK31" s="8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388"/>
      <c r="BS31" s="391" t="s">
        <v>1765</v>
      </c>
      <c r="BT31" s="388"/>
      <c r="BU31" s="392"/>
      <c r="BV31" s="392"/>
      <c r="BW31" s="392"/>
      <c r="BX31" s="392"/>
      <c r="BY31" s="26"/>
      <c r="BZ31" s="392"/>
      <c r="CA31" s="3"/>
      <c r="CB31" s="392"/>
      <c r="CC31" s="388"/>
      <c r="CD31" s="388"/>
      <c r="CE31" s="201" t="s">
        <v>667</v>
      </c>
      <c r="CF31" s="201" t="s">
        <v>158</v>
      </c>
      <c r="CG31" s="201" t="s">
        <v>158</v>
      </c>
      <c r="CH31" s="201" t="s">
        <v>158</v>
      </c>
      <c r="CI31" s="201" t="s">
        <v>158</v>
      </c>
      <c r="CJ31" s="201" t="s">
        <v>1766</v>
      </c>
      <c r="CK31" s="26" t="s">
        <v>1767</v>
      </c>
      <c r="CL31" s="388"/>
      <c r="CM31" s="388"/>
      <c r="CN31" s="388"/>
      <c r="CO31" s="388"/>
      <c r="CP31" s="26" t="s">
        <v>1768</v>
      </c>
      <c r="CQ31" s="95"/>
      <c r="CR31" s="95"/>
      <c r="CS31" s="95"/>
      <c r="CT31" s="95"/>
      <c r="CU31" s="95"/>
      <c r="CV31" s="26" t="s">
        <v>1769</v>
      </c>
      <c r="CW31" s="393" t="s">
        <v>1770</v>
      </c>
      <c r="CX31" s="388"/>
      <c r="CY31" s="388"/>
      <c r="CZ31" s="388"/>
      <c r="DA31" s="388"/>
      <c r="DB31" s="388"/>
      <c r="DC31" s="388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33" t="s">
        <v>1771</v>
      </c>
      <c r="DR31" s="35" t="s">
        <v>1772</v>
      </c>
      <c r="DS31" s="33" t="s">
        <v>220</v>
      </c>
      <c r="DT31" s="388"/>
      <c r="DU31" s="388"/>
      <c r="DV31" s="388"/>
      <c r="DW31" s="26" t="s">
        <v>1773</v>
      </c>
      <c r="DX31" s="388"/>
      <c r="DY31" s="201" t="s">
        <v>1774</v>
      </c>
      <c r="DZ31" s="201" t="s">
        <v>1774</v>
      </c>
      <c r="EA31" s="201" t="s">
        <v>1774</v>
      </c>
      <c r="EB31" s="201" t="s">
        <v>1774</v>
      </c>
      <c r="EC31" s="201" t="s">
        <v>1774</v>
      </c>
      <c r="ED31" s="388"/>
      <c r="EE31" s="388"/>
      <c r="EF31" s="388"/>
      <c r="EG31" s="388"/>
      <c r="EH31" s="388"/>
      <c r="EI31" s="201" t="s">
        <v>1139</v>
      </c>
      <c r="EJ31" s="201" t="s">
        <v>701</v>
      </c>
      <c r="EK31" s="201" t="s">
        <v>701</v>
      </c>
      <c r="EL31" s="201" t="s">
        <v>701</v>
      </c>
      <c r="EM31" s="201" t="s">
        <v>701</v>
      </c>
      <c r="EN31" s="201" t="s">
        <v>701</v>
      </c>
      <c r="EO31" s="201" t="s">
        <v>701</v>
      </c>
      <c r="EP31" s="201" t="s">
        <v>1140</v>
      </c>
      <c r="EQ31" s="388"/>
      <c r="ER31" s="388"/>
      <c r="ES31" s="26" t="s">
        <v>1773</v>
      </c>
      <c r="ET31" s="388"/>
      <c r="EU31" s="388"/>
      <c r="EV31" s="388"/>
      <c r="EW31" s="388"/>
      <c r="EX31" s="388"/>
      <c r="EY31" s="388"/>
      <c r="EZ31" s="388"/>
      <c r="FA31" s="95"/>
      <c r="FB31" s="95"/>
      <c r="FC31" s="95"/>
      <c r="FD31" s="95"/>
      <c r="FE31" s="95"/>
      <c r="FF31" s="95"/>
      <c r="FG31" s="95"/>
      <c r="FH31" s="95"/>
      <c r="FI31" s="388"/>
      <c r="FJ31" s="26" t="s">
        <v>39</v>
      </c>
      <c r="FK31" s="388"/>
      <c r="FL31" s="26" t="s">
        <v>1775</v>
      </c>
      <c r="FM31" s="388"/>
      <c r="FN31" s="388"/>
      <c r="FO31" s="388"/>
      <c r="FP31" s="388"/>
      <c r="FQ31" s="388"/>
      <c r="FR31" s="388"/>
      <c r="FS31" s="388"/>
      <c r="FT31" s="388"/>
      <c r="FU31" s="388"/>
      <c r="FV31" s="388"/>
      <c r="FW31" s="388"/>
      <c r="FX31" s="388"/>
      <c r="FY31" s="388"/>
      <c r="FZ31" s="388"/>
      <c r="GA31" s="388"/>
      <c r="GB31" s="388"/>
      <c r="GC31" s="388"/>
      <c r="GD31" s="388"/>
      <c r="GE31" s="388"/>
      <c r="GF31" s="388"/>
      <c r="GG31" s="388"/>
      <c r="GH31" s="388"/>
      <c r="GI31" s="388"/>
      <c r="GJ31" s="388"/>
      <c r="GK31" s="388"/>
      <c r="GL31" s="388"/>
      <c r="GM31" s="388"/>
      <c r="GN31" s="388"/>
      <c r="GO31" s="394" t="s">
        <v>1776</v>
      </c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2"/>
      <c r="HE31" s="26" t="s">
        <v>1777</v>
      </c>
      <c r="HF31" s="26" t="s">
        <v>714</v>
      </c>
      <c r="HG31" s="26" t="s">
        <v>714</v>
      </c>
      <c r="HH31" s="26" t="s">
        <v>714</v>
      </c>
      <c r="HI31" s="26" t="s">
        <v>714</v>
      </c>
      <c r="HJ31" s="26" t="s">
        <v>714</v>
      </c>
      <c r="HK31" s="26" t="s">
        <v>714</v>
      </c>
      <c r="HL31" s="26" t="s">
        <v>714</v>
      </c>
      <c r="HM31" s="26" t="s">
        <v>714</v>
      </c>
      <c r="HN31" s="26" t="s">
        <v>714</v>
      </c>
      <c r="HO31" s="26" t="s">
        <v>714</v>
      </c>
      <c r="HP31" s="26" t="s">
        <v>1778</v>
      </c>
      <c r="HQ31" s="388"/>
      <c r="HR31" s="388"/>
      <c r="HS31" s="388"/>
      <c r="HT31" s="32" t="s">
        <v>1779</v>
      </c>
      <c r="HU31" s="201" t="s">
        <v>1780</v>
      </c>
      <c r="HV31" s="201" t="s">
        <v>1781</v>
      </c>
      <c r="HW31" s="201" t="s">
        <v>1782</v>
      </c>
      <c r="HX31" s="395" t="s">
        <v>1783</v>
      </c>
      <c r="HY31" s="396" t="s">
        <v>1784</v>
      </c>
      <c r="HZ31" s="201" t="s">
        <v>1785</v>
      </c>
      <c r="IA31" s="201" t="s">
        <v>1786</v>
      </c>
      <c r="IB31" s="201" t="s">
        <v>1787</v>
      </c>
      <c r="IC31" s="388"/>
      <c r="ID31" s="388"/>
      <c r="IE31" s="388"/>
      <c r="IF31" s="388"/>
      <c r="IG31" s="388"/>
      <c r="IH31" s="80"/>
      <c r="II31" s="388"/>
      <c r="IJ31" s="388"/>
      <c r="IK31" s="388"/>
      <c r="IL31" s="388"/>
      <c r="IM31" s="388"/>
      <c r="IN31" s="388"/>
      <c r="IO31" s="388"/>
      <c r="IP31" s="388"/>
      <c r="IQ31" s="388"/>
      <c r="IR31" s="388"/>
      <c r="IS31" s="23" t="s">
        <v>1788</v>
      </c>
      <c r="IT31" s="23" t="s">
        <v>1789</v>
      </c>
      <c r="IU31" s="23" t="s">
        <v>34</v>
      </c>
      <c r="IV31" s="23" t="s">
        <v>34</v>
      </c>
      <c r="IW31" s="23" t="s">
        <v>1790</v>
      </c>
      <c r="IX31" s="23" t="s">
        <v>1791</v>
      </c>
      <c r="IY31" s="26"/>
      <c r="IZ31" s="26"/>
      <c r="JA31" s="26"/>
      <c r="JB31" s="26"/>
      <c r="JC31" s="26"/>
      <c r="JD31" s="26"/>
      <c r="JE31" s="26"/>
      <c r="JF31" s="26"/>
      <c r="JG31" s="388"/>
      <c r="JH31" s="388"/>
      <c r="JI31" s="26" t="s">
        <v>1768</v>
      </c>
      <c r="JJ31" s="388"/>
      <c r="JK31" s="388"/>
      <c r="JL31" s="388"/>
      <c r="JM31" s="388"/>
      <c r="JN31" s="388"/>
      <c r="JO31" s="26" t="s">
        <v>1792</v>
      </c>
      <c r="JP31" s="388"/>
      <c r="JQ31" s="388"/>
      <c r="JR31" s="388"/>
      <c r="JS31" s="388"/>
      <c r="JT31" s="388"/>
      <c r="JU31" s="388"/>
      <c r="JV31" s="388"/>
      <c r="JW31" s="388"/>
      <c r="JX31" s="388"/>
      <c r="JY31" s="388"/>
      <c r="JZ31" s="388"/>
      <c r="KA31" s="388"/>
      <c r="KB31" s="388"/>
      <c r="KC31" s="388"/>
      <c r="KD31" s="388"/>
      <c r="KE31" s="388"/>
      <c r="KF31" s="388"/>
      <c r="KG31" s="388"/>
      <c r="KH31" s="388"/>
      <c r="KI31" s="397"/>
      <c r="KJ31" s="224"/>
      <c r="KK31" s="388"/>
      <c r="KL31" s="388"/>
      <c r="KM31" s="388"/>
      <c r="KN31" s="388"/>
      <c r="KO31" s="388"/>
      <c r="KP31" s="388"/>
      <c r="KQ31" s="388"/>
      <c r="KR31" s="201" t="s">
        <v>1793</v>
      </c>
      <c r="KS31" s="201" t="s">
        <v>131</v>
      </c>
      <c r="KT31" s="201" t="s">
        <v>131</v>
      </c>
      <c r="KU31" s="201" t="s">
        <v>131</v>
      </c>
      <c r="KV31" s="201" t="s">
        <v>131</v>
      </c>
      <c r="KW31" s="201" t="s">
        <v>131</v>
      </c>
      <c r="KX31" s="398" t="s">
        <v>1794</v>
      </c>
      <c r="KY31" s="399" t="s">
        <v>34</v>
      </c>
      <c r="KZ31" s="400" t="s">
        <v>34</v>
      </c>
      <c r="LA31" s="400" t="s">
        <v>34</v>
      </c>
      <c r="LB31" s="400" t="s">
        <v>34</v>
      </c>
      <c r="LC31" s="400" t="s">
        <v>34</v>
      </c>
      <c r="LD31" s="400" t="s">
        <v>34</v>
      </c>
      <c r="LE31" s="400" t="s">
        <v>34</v>
      </c>
      <c r="LF31" s="400" t="s">
        <v>34</v>
      </c>
      <c r="LG31" s="400" t="s">
        <v>34</v>
      </c>
      <c r="LH31" s="400" t="s">
        <v>34</v>
      </c>
      <c r="LI31" s="400" t="s">
        <v>34</v>
      </c>
      <c r="LJ31" s="400" t="s">
        <v>1795</v>
      </c>
      <c r="LK31" s="388"/>
      <c r="LL31" s="388"/>
      <c r="LM31" s="388"/>
      <c r="LN31" s="388"/>
      <c r="LO31" s="388"/>
      <c r="LP31" s="388"/>
      <c r="LQ31" s="388"/>
      <c r="LR31" s="388"/>
      <c r="LS31" s="388"/>
      <c r="LT31" s="388"/>
      <c r="LU31" s="388"/>
      <c r="LV31" s="388"/>
      <c r="LW31" s="388"/>
      <c r="LX31" s="388"/>
      <c r="LY31" s="388"/>
      <c r="LZ31" s="388"/>
      <c r="MA31" s="388"/>
      <c r="MB31" s="388"/>
      <c r="MC31" s="388"/>
      <c r="MD31" s="388"/>
      <c r="ME31" s="388"/>
      <c r="MF31" s="388"/>
      <c r="MG31" s="388"/>
      <c r="MH31" s="388"/>
      <c r="MI31" s="388"/>
      <c r="MJ31" s="388"/>
      <c r="MK31" s="388"/>
      <c r="ML31" s="388"/>
      <c r="MM31" s="388"/>
      <c r="MN31" s="388"/>
      <c r="MO31" s="388"/>
      <c r="MP31" s="388"/>
      <c r="MQ31" s="388"/>
      <c r="MR31" s="388"/>
      <c r="MS31" s="388"/>
      <c r="MT31" s="388"/>
      <c r="MU31" s="388"/>
      <c r="MV31" s="388"/>
      <c r="MW31" s="388"/>
      <c r="MX31" s="388"/>
      <c r="MY31" s="388"/>
      <c r="MZ31" s="388"/>
      <c r="NA31" s="388"/>
      <c r="NB31" s="388"/>
      <c r="NC31" s="388"/>
      <c r="ND31" s="388"/>
      <c r="NE31" s="388"/>
      <c r="NF31" s="388"/>
      <c r="NG31" s="388"/>
      <c r="NH31" s="388"/>
      <c r="NI31" s="388"/>
      <c r="NJ31" s="388"/>
      <c r="NK31" s="388"/>
      <c r="NL31" s="388"/>
      <c r="NM31" s="388"/>
      <c r="NN31" s="388"/>
      <c r="NO31" s="388"/>
      <c r="NP31" s="388"/>
      <c r="NQ31" s="388"/>
      <c r="NR31" s="388"/>
      <c r="NS31" s="366"/>
      <c r="NT31" s="366"/>
      <c r="NU31" s="366"/>
      <c r="NV31" s="366"/>
      <c r="NW31" s="366"/>
      <c r="NX31" s="366"/>
      <c r="NY31" s="366"/>
      <c r="NZ31" s="366"/>
      <c r="OA31" s="366"/>
      <c r="OB31" s="366"/>
      <c r="OC31" s="366"/>
      <c r="OD31" s="366"/>
      <c r="OE31" s="366"/>
      <c r="OF31" s="366"/>
      <c r="OG31" s="366"/>
      <c r="OH31" s="366"/>
      <c r="OI31" s="366"/>
      <c r="OJ31" s="366"/>
      <c r="OK31" s="366"/>
      <c r="OL31" s="366"/>
      <c r="OM31" s="366"/>
      <c r="ON31" s="366"/>
      <c r="OO31" s="366"/>
      <c r="OP31" s="366"/>
      <c r="OQ31" s="366"/>
      <c r="OR31" s="366"/>
      <c r="OS31" s="366"/>
      <c r="OT31" s="366"/>
      <c r="OU31" s="366"/>
      <c r="OV31" s="366"/>
      <c r="OW31" s="366"/>
      <c r="OX31" s="366"/>
      <c r="OY31" s="366"/>
      <c r="OZ31" s="366"/>
      <c r="PA31" s="366"/>
      <c r="PB31" s="366"/>
      <c r="PC31" s="366"/>
      <c r="PD31" s="366"/>
      <c r="PE31" s="366"/>
      <c r="PF31" s="366"/>
      <c r="PG31" s="366"/>
      <c r="PH31" s="366"/>
      <c r="PI31" s="366"/>
      <c r="PJ31" s="366"/>
      <c r="PK31" s="366"/>
      <c r="PL31" s="366"/>
      <c r="PM31" s="366"/>
      <c r="PN31" s="366"/>
      <c r="PO31" s="366"/>
      <c r="PP31" s="366"/>
    </row>
    <row r="32" ht="38.25" customHeight="1">
      <c r="A32" s="16"/>
      <c r="B32" s="25"/>
      <c r="C32" s="25"/>
      <c r="D32" s="388"/>
      <c r="E32" s="80"/>
      <c r="F32" s="388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249" t="s">
        <v>336</v>
      </c>
      <c r="AA32" s="49"/>
      <c r="AB32" s="49"/>
      <c r="AC32" s="49"/>
      <c r="AD32" s="2"/>
      <c r="AE32" s="388"/>
      <c r="AF32" s="388"/>
      <c r="AG32" s="388"/>
      <c r="AH32" s="388"/>
      <c r="AI32" s="389" t="s">
        <v>1796</v>
      </c>
      <c r="AJ32" s="388"/>
      <c r="AK32" s="8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401" t="s">
        <v>683</v>
      </c>
      <c r="BT32" s="388"/>
      <c r="BU32" s="402"/>
      <c r="BV32" s="402"/>
      <c r="BW32" s="402"/>
      <c r="BX32" s="402"/>
      <c r="BY32" s="82"/>
      <c r="BZ32" s="402"/>
      <c r="CA32" s="3"/>
      <c r="CB32" s="402"/>
      <c r="CC32" s="388"/>
      <c r="CD32" s="388"/>
      <c r="CE32" s="403" t="s">
        <v>1797</v>
      </c>
      <c r="CF32" s="49"/>
      <c r="CG32" s="49"/>
      <c r="CH32" s="49"/>
      <c r="CI32" s="49"/>
      <c r="CJ32" s="2"/>
      <c r="CK32" s="388"/>
      <c r="CL32" s="388"/>
      <c r="CM32" s="388"/>
      <c r="CN32" s="388"/>
      <c r="CO32" s="388"/>
      <c r="CP32" s="392"/>
      <c r="CQ32" s="404"/>
      <c r="CR32" s="404"/>
      <c r="CS32" s="404"/>
      <c r="CT32" s="404"/>
      <c r="CU32" s="404"/>
      <c r="CV32" s="404"/>
      <c r="CW32" s="404"/>
      <c r="CX32" s="388"/>
      <c r="CY32" s="388"/>
      <c r="CZ32" s="388"/>
      <c r="DA32" s="388"/>
      <c r="DB32" s="388"/>
      <c r="DC32" s="388"/>
      <c r="DD32" s="405"/>
      <c r="DE32" s="49"/>
      <c r="DF32" s="49"/>
      <c r="DG32" s="49"/>
      <c r="DH32" s="49"/>
      <c r="DI32" s="49"/>
      <c r="DJ32" s="2"/>
      <c r="DK32" s="406"/>
      <c r="DL32" s="146"/>
      <c r="DM32" s="146"/>
      <c r="DN32" s="146"/>
      <c r="DO32" s="146"/>
      <c r="DP32" s="146"/>
      <c r="DQ32" s="146"/>
      <c r="DR32" s="407"/>
      <c r="DS32" s="408"/>
      <c r="DT32" s="388"/>
      <c r="DU32" s="388"/>
      <c r="DV32" s="388"/>
      <c r="DW32" s="388"/>
      <c r="DX32" s="388"/>
      <c r="DY32" s="409"/>
      <c r="DZ32" s="49"/>
      <c r="EA32" s="49"/>
      <c r="EB32" s="49"/>
      <c r="EC32" s="49"/>
      <c r="ED32" s="388"/>
      <c r="EE32" s="388"/>
      <c r="EF32" s="388"/>
      <c r="EG32" s="388"/>
      <c r="EH32" s="388"/>
      <c r="EI32" s="410"/>
      <c r="EJ32" s="410"/>
      <c r="EK32" s="410"/>
      <c r="EL32" s="410"/>
      <c r="EM32" s="410"/>
      <c r="EN32" s="410"/>
      <c r="EO32" s="410"/>
      <c r="EP32" s="410"/>
      <c r="EQ32" s="388"/>
      <c r="ER32" s="388"/>
      <c r="ES32" s="388"/>
      <c r="ET32" s="388"/>
      <c r="EU32" s="388"/>
      <c r="EV32" s="388"/>
      <c r="EW32" s="388"/>
      <c r="EX32" s="388"/>
      <c r="EY32" s="388"/>
      <c r="EZ32" s="388"/>
      <c r="FA32" s="411"/>
      <c r="FB32" s="146"/>
      <c r="FC32" s="146"/>
      <c r="FD32" s="146"/>
      <c r="FE32" s="146"/>
      <c r="FF32" s="146"/>
      <c r="FG32" s="146"/>
      <c r="FH32" s="56"/>
      <c r="FI32" s="388"/>
      <c r="FJ32" s="131" t="s">
        <v>60</v>
      </c>
      <c r="FK32" s="388"/>
      <c r="FL32" s="388"/>
      <c r="FM32" s="388"/>
      <c r="FN32" s="388"/>
      <c r="FO32" s="388"/>
      <c r="FP32" s="388"/>
      <c r="FQ32" s="388"/>
      <c r="FR32" s="388"/>
      <c r="FS32" s="388"/>
      <c r="FT32" s="388"/>
      <c r="FU32" s="388"/>
      <c r="FV32" s="388"/>
      <c r="FW32" s="388"/>
      <c r="FX32" s="388"/>
      <c r="FY32" s="388"/>
      <c r="FZ32" s="388"/>
      <c r="GA32" s="388"/>
      <c r="GB32" s="388"/>
      <c r="GC32" s="388"/>
      <c r="GD32" s="388"/>
      <c r="GE32" s="388"/>
      <c r="GF32" s="388"/>
      <c r="GG32" s="388"/>
      <c r="GH32" s="388"/>
      <c r="GI32" s="388"/>
      <c r="GJ32" s="388"/>
      <c r="GK32" s="388"/>
      <c r="GL32" s="388"/>
      <c r="GM32" s="388"/>
      <c r="GN32" s="388"/>
      <c r="GO32" s="388"/>
      <c r="GP32" s="388"/>
      <c r="GQ32" s="388"/>
      <c r="GR32" s="388"/>
      <c r="GS32" s="388"/>
      <c r="GT32" s="388"/>
      <c r="GU32" s="388"/>
      <c r="GV32" s="388"/>
      <c r="GW32" s="388"/>
      <c r="GX32" s="388"/>
      <c r="GY32" s="388"/>
      <c r="GZ32" s="388"/>
      <c r="HA32" s="388"/>
      <c r="HB32" s="388"/>
      <c r="HC32" s="388"/>
      <c r="HD32" s="388"/>
      <c r="HE32" s="38" t="s">
        <v>1798</v>
      </c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2"/>
      <c r="HQ32" s="388"/>
      <c r="HR32" s="388"/>
      <c r="HS32" s="388"/>
      <c r="HT32" s="335" t="s">
        <v>336</v>
      </c>
      <c r="HU32" s="410"/>
      <c r="HV32" s="410"/>
      <c r="HW32" s="410"/>
      <c r="HX32" s="410"/>
      <c r="HY32" s="410"/>
      <c r="HZ32" s="410"/>
      <c r="IA32" s="410"/>
      <c r="IB32" s="410"/>
      <c r="IC32" s="388"/>
      <c r="ID32" s="388"/>
      <c r="IE32" s="388"/>
      <c r="IF32" s="388"/>
      <c r="IG32" s="388"/>
      <c r="IH32" s="80"/>
      <c r="II32" s="388"/>
      <c r="IJ32" s="388"/>
      <c r="IK32" s="388"/>
      <c r="IL32" s="388"/>
      <c r="IM32" s="388"/>
      <c r="IN32" s="388"/>
      <c r="IO32" s="388"/>
      <c r="IP32" s="388"/>
      <c r="IQ32" s="388"/>
      <c r="IR32" s="388"/>
      <c r="IS32" s="249" t="s">
        <v>336</v>
      </c>
      <c r="IT32" s="49"/>
      <c r="IU32" s="49"/>
      <c r="IV32" s="49"/>
      <c r="IW32" s="49"/>
      <c r="IX32" s="2"/>
      <c r="IY32" s="392"/>
      <c r="IZ32" s="392"/>
      <c r="JA32" s="392"/>
      <c r="JB32" s="392"/>
      <c r="JC32" s="392"/>
      <c r="JD32" s="392"/>
      <c r="JE32" s="392"/>
      <c r="JF32" s="392"/>
      <c r="JG32" s="388"/>
      <c r="JH32" s="388"/>
      <c r="JI32" s="388"/>
      <c r="JJ32" s="388"/>
      <c r="JK32" s="388"/>
      <c r="JL32" s="388"/>
      <c r="JM32" s="388"/>
      <c r="JN32" s="388"/>
      <c r="JO32" s="388"/>
      <c r="JP32" s="388"/>
      <c r="JQ32" s="388"/>
      <c r="JR32" s="388"/>
      <c r="JS32" s="388"/>
      <c r="JT32" s="388"/>
      <c r="JU32" s="388"/>
      <c r="JV32" s="388"/>
      <c r="JW32" s="388"/>
      <c r="JX32" s="388"/>
      <c r="JY32" s="388"/>
      <c r="JZ32" s="388"/>
      <c r="KA32" s="388"/>
      <c r="KB32" s="388"/>
      <c r="KC32" s="388"/>
      <c r="KD32" s="388"/>
      <c r="KE32" s="388"/>
      <c r="KF32" s="388"/>
      <c r="KG32" s="388"/>
      <c r="KH32" s="388"/>
      <c r="KI32" s="388"/>
      <c r="KJ32" s="388"/>
      <c r="KK32" s="388"/>
      <c r="KL32" s="388"/>
      <c r="KM32" s="388"/>
      <c r="KN32" s="388"/>
      <c r="KO32" s="388"/>
      <c r="KP32" s="388"/>
      <c r="KQ32" s="388"/>
      <c r="KR32" s="392"/>
      <c r="KS32" s="392"/>
      <c r="KT32" s="392"/>
      <c r="KU32" s="392"/>
      <c r="KV32" s="392"/>
      <c r="KW32" s="392"/>
      <c r="KX32" s="400" t="s">
        <v>65</v>
      </c>
      <c r="KY32" s="392"/>
      <c r="KZ32" s="392"/>
      <c r="LA32" s="392"/>
      <c r="LB32" s="392"/>
      <c r="LC32" s="392"/>
      <c r="LD32" s="392"/>
      <c r="LE32" s="392"/>
      <c r="LF32" s="392"/>
      <c r="LG32" s="392"/>
      <c r="LH32" s="392"/>
      <c r="LI32" s="392"/>
      <c r="LJ32" s="392"/>
      <c r="LK32" s="388"/>
      <c r="LL32" s="388"/>
      <c r="LM32" s="388"/>
      <c r="LN32" s="388"/>
      <c r="LO32" s="388"/>
      <c r="LP32" s="388"/>
      <c r="LQ32" s="388"/>
      <c r="LR32" s="388"/>
      <c r="LS32" s="388"/>
      <c r="LT32" s="388"/>
      <c r="LU32" s="388"/>
      <c r="LV32" s="388"/>
      <c r="LW32" s="388"/>
      <c r="LX32" s="388"/>
      <c r="LY32" s="388"/>
      <c r="LZ32" s="388"/>
      <c r="MA32" s="388"/>
      <c r="MB32" s="388"/>
      <c r="MC32" s="388"/>
      <c r="MD32" s="388"/>
      <c r="ME32" s="388"/>
      <c r="MF32" s="388"/>
      <c r="MG32" s="388"/>
      <c r="MH32" s="388"/>
      <c r="MI32" s="388"/>
      <c r="MJ32" s="388"/>
      <c r="MK32" s="388"/>
      <c r="ML32" s="388"/>
      <c r="MM32" s="388"/>
      <c r="MN32" s="388"/>
      <c r="MO32" s="388"/>
      <c r="MP32" s="388"/>
      <c r="MQ32" s="388"/>
      <c r="MR32" s="388"/>
      <c r="MS32" s="388"/>
      <c r="MT32" s="388"/>
      <c r="MU32" s="388"/>
      <c r="MV32" s="388"/>
      <c r="MW32" s="388"/>
      <c r="MX32" s="388"/>
      <c r="MY32" s="388"/>
      <c r="MZ32" s="388"/>
      <c r="NA32" s="388"/>
      <c r="NB32" s="388"/>
      <c r="NC32" s="388"/>
      <c r="ND32" s="388"/>
      <c r="NE32" s="388"/>
      <c r="NF32" s="388"/>
      <c r="NG32" s="388"/>
      <c r="NH32" s="388"/>
      <c r="NI32" s="388"/>
      <c r="NJ32" s="388"/>
      <c r="NK32" s="388"/>
      <c r="NL32" s="388"/>
      <c r="NM32" s="388"/>
      <c r="NN32" s="388"/>
      <c r="NO32" s="388"/>
      <c r="NP32" s="388"/>
      <c r="NQ32" s="388"/>
      <c r="NR32" s="388"/>
      <c r="NS32" s="366"/>
      <c r="NT32" s="366"/>
      <c r="NU32" s="366"/>
      <c r="NV32" s="366"/>
      <c r="NW32" s="366"/>
      <c r="NX32" s="366"/>
      <c r="NY32" s="366"/>
      <c r="NZ32" s="366"/>
      <c r="OA32" s="366"/>
      <c r="OB32" s="366"/>
      <c r="OC32" s="366"/>
      <c r="OD32" s="366"/>
      <c r="OE32" s="366"/>
      <c r="OF32" s="366"/>
      <c r="OG32" s="366"/>
      <c r="OH32" s="366"/>
      <c r="OI32" s="366"/>
      <c r="OJ32" s="366"/>
      <c r="OK32" s="366"/>
      <c r="OL32" s="366"/>
      <c r="OM32" s="366"/>
      <c r="ON32" s="366"/>
      <c r="OO32" s="366"/>
      <c r="OP32" s="366"/>
      <c r="OQ32" s="366"/>
      <c r="OR32" s="366"/>
      <c r="OS32" s="366"/>
      <c r="OT32" s="366"/>
      <c r="OU32" s="366"/>
      <c r="OV32" s="366"/>
      <c r="OW32" s="366"/>
      <c r="OX32" s="366"/>
      <c r="OY32" s="366"/>
      <c r="OZ32" s="366"/>
      <c r="PA32" s="366"/>
      <c r="PB32" s="366"/>
      <c r="PC32" s="366"/>
      <c r="PD32" s="366"/>
      <c r="PE32" s="366"/>
      <c r="PF32" s="366"/>
      <c r="PG32" s="366"/>
      <c r="PH32" s="366"/>
      <c r="PI32" s="366"/>
      <c r="PJ32" s="366"/>
      <c r="PK32" s="366"/>
      <c r="PL32" s="366"/>
      <c r="PM32" s="366"/>
      <c r="PN32" s="366"/>
      <c r="PO32" s="366"/>
      <c r="PP32" s="412" t="s">
        <v>1799</v>
      </c>
    </row>
    <row r="33" ht="38.25" customHeight="1">
      <c r="A33" s="16"/>
      <c r="B33" s="25"/>
      <c r="C33" s="25"/>
      <c r="D33" s="388"/>
      <c r="E33" s="19"/>
      <c r="F33" s="388"/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249" t="s">
        <v>1798</v>
      </c>
      <c r="AA33" s="49"/>
      <c r="AB33" s="49"/>
      <c r="AC33" s="49"/>
      <c r="AD33" s="2"/>
      <c r="AE33" s="388"/>
      <c r="AF33" s="388"/>
      <c r="AG33" s="388"/>
      <c r="AH33" s="388"/>
      <c r="AI33" s="389" t="s">
        <v>1798</v>
      </c>
      <c r="AJ33" s="388"/>
      <c r="AK33" s="8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88"/>
      <c r="BA33" s="388"/>
      <c r="BB33" s="388"/>
      <c r="BC33" s="388"/>
      <c r="BD33" s="388"/>
      <c r="BE33" s="388"/>
      <c r="BF33" s="388"/>
      <c r="BG33" s="388"/>
      <c r="BH33" s="388"/>
      <c r="BI33" s="388"/>
      <c r="BJ33" s="388"/>
      <c r="BK33" s="388"/>
      <c r="BL33" s="388"/>
      <c r="BM33" s="388"/>
      <c r="BN33" s="388"/>
      <c r="BO33" s="388"/>
      <c r="BP33" s="388"/>
      <c r="BQ33" s="388"/>
      <c r="BR33" s="388"/>
      <c r="BS33" s="388"/>
      <c r="BT33" s="388"/>
      <c r="BU33" s="388"/>
      <c r="BV33" s="388"/>
      <c r="BW33" s="388"/>
      <c r="BX33" s="388"/>
      <c r="BY33" s="26"/>
      <c r="BZ33" s="388"/>
      <c r="CA33" s="3"/>
      <c r="CB33" s="388"/>
      <c r="CC33" s="388"/>
      <c r="CD33" s="388"/>
      <c r="CE33" s="403" t="s">
        <v>1800</v>
      </c>
      <c r="CF33" s="49"/>
      <c r="CG33" s="49"/>
      <c r="CH33" s="49"/>
      <c r="CI33" s="49"/>
      <c r="CJ33" s="2"/>
      <c r="CK33" s="388"/>
      <c r="CL33" s="388"/>
      <c r="CM33" s="388"/>
      <c r="CN33" s="388"/>
      <c r="CO33" s="388"/>
      <c r="CP33" s="392"/>
      <c r="CQ33" s="404"/>
      <c r="CR33" s="404"/>
      <c r="CS33" s="404"/>
      <c r="CT33" s="404"/>
      <c r="CU33" s="404"/>
      <c r="CV33" s="404"/>
      <c r="CW33" s="404"/>
      <c r="CX33" s="388"/>
      <c r="CY33" s="388"/>
      <c r="CZ33" s="388"/>
      <c r="DA33" s="388"/>
      <c r="DB33" s="388"/>
      <c r="DC33" s="388"/>
      <c r="DD33" s="413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56"/>
      <c r="DT33" s="388"/>
      <c r="DU33" s="388"/>
      <c r="DV33" s="388"/>
      <c r="DW33" s="388"/>
      <c r="DX33" s="388"/>
      <c r="DY33" s="414" t="s">
        <v>1801</v>
      </c>
      <c r="DZ33" s="146"/>
      <c r="EA33" s="146"/>
      <c r="EB33" s="146"/>
      <c r="EC33" s="146"/>
      <c r="ED33" s="388"/>
      <c r="EE33" s="388"/>
      <c r="EF33" s="388"/>
      <c r="EG33" s="388"/>
      <c r="EH33" s="388"/>
      <c r="EI33" s="415" t="s">
        <v>1802</v>
      </c>
      <c r="EQ33" s="388"/>
      <c r="ER33" s="388"/>
      <c r="ES33" s="388"/>
      <c r="ET33" s="388"/>
      <c r="EU33" s="388"/>
      <c r="EV33" s="388"/>
      <c r="EW33" s="388"/>
      <c r="EX33" s="388"/>
      <c r="EY33" s="388"/>
      <c r="EZ33" s="388"/>
      <c r="FA33" s="413"/>
      <c r="FB33" s="146"/>
      <c r="FC33" s="146"/>
      <c r="FD33" s="146"/>
      <c r="FE33" s="416"/>
      <c r="FF33" s="146"/>
      <c r="FG33" s="146"/>
      <c r="FH33" s="56"/>
      <c r="FI33" s="388"/>
      <c r="FJ33" s="131" t="s">
        <v>1803</v>
      </c>
      <c r="FK33" s="388"/>
      <c r="FL33" s="388"/>
      <c r="FM33" s="388"/>
      <c r="FN33" s="388"/>
      <c r="FO33" s="388"/>
      <c r="FP33" s="388"/>
      <c r="FQ33" s="388"/>
      <c r="FR33" s="388"/>
      <c r="FS33" s="388"/>
      <c r="FT33" s="388"/>
      <c r="FU33" s="388"/>
      <c r="FV33" s="388"/>
      <c r="FW33" s="388"/>
      <c r="FX33" s="388"/>
      <c r="FY33" s="388"/>
      <c r="FZ33" s="388"/>
      <c r="GA33" s="388"/>
      <c r="GB33" s="388"/>
      <c r="GC33" s="388"/>
      <c r="GD33" s="388"/>
      <c r="GE33" s="388"/>
      <c r="GF33" s="388"/>
      <c r="GG33" s="388"/>
      <c r="GH33" s="388"/>
      <c r="GI33" s="388"/>
      <c r="GJ33" s="388"/>
      <c r="GK33" s="388"/>
      <c r="GL33" s="388"/>
      <c r="GM33" s="388"/>
      <c r="GN33" s="388"/>
      <c r="GO33" s="388"/>
      <c r="GP33" s="388"/>
      <c r="GQ33" s="388"/>
      <c r="GR33" s="388"/>
      <c r="GS33" s="388"/>
      <c r="GT33" s="388"/>
      <c r="GU33" s="388"/>
      <c r="GV33" s="388"/>
      <c r="GW33" s="388"/>
      <c r="GX33" s="388"/>
      <c r="GY33" s="388"/>
      <c r="GZ33" s="388"/>
      <c r="HA33" s="388"/>
      <c r="HB33" s="388"/>
      <c r="HC33" s="388"/>
      <c r="HD33" s="388"/>
      <c r="HE33" s="259" t="s">
        <v>897</v>
      </c>
      <c r="HF33" s="146"/>
      <c r="HG33" s="146"/>
      <c r="HH33" s="146"/>
      <c r="HI33" s="146"/>
      <c r="HJ33" s="146"/>
      <c r="HK33" s="146"/>
      <c r="HL33" s="146"/>
      <c r="HM33" s="146"/>
      <c r="HN33" s="146"/>
      <c r="HO33" s="146"/>
      <c r="HP33" s="56"/>
      <c r="HQ33" s="388"/>
      <c r="HR33" s="388"/>
      <c r="HS33" s="388"/>
      <c r="HT33" s="335" t="s">
        <v>1804</v>
      </c>
      <c r="HU33" s="415" t="s">
        <v>1802</v>
      </c>
      <c r="IC33" s="388"/>
      <c r="ID33" s="388"/>
      <c r="IE33" s="388"/>
      <c r="IF33" s="388"/>
      <c r="IG33" s="388"/>
      <c r="IH33" s="80"/>
      <c r="II33" s="388"/>
      <c r="IJ33" s="388"/>
      <c r="IK33" s="388"/>
      <c r="IL33" s="388"/>
      <c r="IM33" s="388"/>
      <c r="IN33" s="388"/>
      <c r="IO33" s="388"/>
      <c r="IP33" s="388"/>
      <c r="IQ33" s="388"/>
      <c r="IR33" s="388"/>
      <c r="IS33" s="249" t="s">
        <v>1805</v>
      </c>
      <c r="IT33" s="49"/>
      <c r="IU33" s="49"/>
      <c r="IV33" s="49"/>
      <c r="IW33" s="49"/>
      <c r="IX33" s="2"/>
      <c r="IY33" s="417"/>
      <c r="IZ33" s="417"/>
      <c r="JA33" s="417"/>
      <c r="JB33" s="417"/>
      <c r="JC33" s="417"/>
      <c r="JD33" s="417"/>
      <c r="JE33" s="417"/>
      <c r="JF33" s="417"/>
      <c r="JG33" s="388"/>
      <c r="JH33" s="388"/>
      <c r="JI33" s="388"/>
      <c r="JJ33" s="388"/>
      <c r="JK33" s="388"/>
      <c r="JL33" s="388"/>
      <c r="JM33" s="388"/>
      <c r="JN33" s="388"/>
      <c r="JO33" s="388"/>
      <c r="JP33" s="388"/>
      <c r="JQ33" s="388"/>
      <c r="JR33" s="388"/>
      <c r="JS33" s="388"/>
      <c r="JT33" s="388"/>
      <c r="JU33" s="388"/>
      <c r="JV33" s="388"/>
      <c r="JW33" s="388"/>
      <c r="JX33" s="388"/>
      <c r="JY33" s="388"/>
      <c r="JZ33" s="388"/>
      <c r="KA33" s="388"/>
      <c r="KB33" s="388"/>
      <c r="KC33" s="388"/>
      <c r="KD33" s="388"/>
      <c r="KE33" s="388"/>
      <c r="KF33" s="388"/>
      <c r="KG33" s="388"/>
      <c r="KH33" s="388"/>
      <c r="KI33" s="388"/>
      <c r="KJ33" s="388"/>
      <c r="KK33" s="388"/>
      <c r="KL33" s="388"/>
      <c r="KM33" s="388"/>
      <c r="KN33" s="388"/>
      <c r="KO33" s="388"/>
      <c r="KP33" s="388"/>
      <c r="KQ33" s="388"/>
      <c r="KR33" s="415" t="s">
        <v>1806</v>
      </c>
      <c r="KS33" s="415"/>
      <c r="KT33" s="415"/>
      <c r="KU33" s="415"/>
      <c r="KV33" s="415"/>
      <c r="KW33" s="415"/>
      <c r="KX33" s="415"/>
      <c r="KY33" s="415"/>
      <c r="KZ33" s="418" t="s">
        <v>1807</v>
      </c>
      <c r="LA33" s="146"/>
      <c r="LB33" s="146"/>
      <c r="LC33" s="146"/>
      <c r="LD33" s="146"/>
      <c r="LE33" s="146"/>
      <c r="LF33" s="146"/>
      <c r="LG33" s="146"/>
      <c r="LH33" s="146"/>
      <c r="LI33" s="146"/>
      <c r="LJ33" s="56"/>
      <c r="LK33" s="388"/>
      <c r="LL33" s="388"/>
      <c r="LM33" s="388"/>
      <c r="LN33" s="388"/>
      <c r="LO33" s="388"/>
      <c r="LP33" s="388"/>
      <c r="LQ33" s="388"/>
      <c r="LR33" s="388"/>
      <c r="LS33" s="388"/>
      <c r="LT33" s="388"/>
      <c r="LU33" s="388"/>
      <c r="LV33" s="388"/>
      <c r="LW33" s="388"/>
      <c r="LX33" s="388"/>
      <c r="LY33" s="388"/>
      <c r="LZ33" s="388"/>
      <c r="MA33" s="388"/>
      <c r="MB33" s="388"/>
      <c r="MC33" s="388"/>
      <c r="MD33" s="388"/>
      <c r="ME33" s="388"/>
      <c r="MF33" s="388"/>
      <c r="MG33" s="388"/>
      <c r="MH33" s="388"/>
      <c r="MI33" s="388"/>
      <c r="MJ33" s="388"/>
      <c r="MK33" s="388"/>
      <c r="ML33" s="388"/>
      <c r="MM33" s="388"/>
      <c r="MN33" s="388"/>
      <c r="MO33" s="388"/>
      <c r="MP33" s="388"/>
      <c r="MQ33" s="388"/>
      <c r="MR33" s="388"/>
      <c r="MS33" s="388"/>
      <c r="MT33" s="388"/>
      <c r="MU33" s="388"/>
      <c r="MV33" s="388"/>
      <c r="MW33" s="388"/>
      <c r="MX33" s="388"/>
      <c r="MY33" s="388"/>
      <c r="MZ33" s="388"/>
      <c r="NA33" s="388"/>
      <c r="NB33" s="388"/>
      <c r="NC33" s="388"/>
      <c r="ND33" s="388"/>
      <c r="NE33" s="388"/>
      <c r="NF33" s="388"/>
      <c r="NG33" s="388"/>
      <c r="NH33" s="388"/>
      <c r="NI33" s="388"/>
      <c r="NJ33" s="388"/>
      <c r="NK33" s="388"/>
      <c r="NL33" s="388"/>
      <c r="NM33" s="388"/>
      <c r="NN33" s="388"/>
      <c r="NO33" s="388"/>
      <c r="NP33" s="388"/>
      <c r="NQ33" s="366"/>
      <c r="NR33" s="366"/>
      <c r="NS33" s="366"/>
      <c r="NT33" s="366"/>
      <c r="NU33" s="366"/>
      <c r="NV33" s="366"/>
      <c r="NW33" s="366"/>
      <c r="NX33" s="366"/>
      <c r="NY33" s="366"/>
      <c r="NZ33" s="366"/>
      <c r="OA33" s="366"/>
      <c r="OB33" s="366"/>
      <c r="OC33" s="366"/>
      <c r="OD33" s="366"/>
      <c r="OE33" s="366"/>
      <c r="OF33" s="366"/>
      <c r="OG33" s="366"/>
      <c r="OH33" s="366"/>
      <c r="OI33" s="366"/>
      <c r="OJ33" s="366"/>
      <c r="OK33" s="366"/>
      <c r="OL33" s="366"/>
      <c r="OM33" s="366"/>
      <c r="ON33" s="366"/>
      <c r="OO33" s="366"/>
      <c r="OP33" s="366"/>
      <c r="OQ33" s="366"/>
      <c r="OR33" s="366"/>
      <c r="OS33" s="366"/>
      <c r="OT33" s="366"/>
      <c r="OU33" s="366"/>
      <c r="OV33" s="366"/>
      <c r="OW33" s="366"/>
      <c r="OX33" s="366"/>
      <c r="OY33" s="366"/>
      <c r="OZ33" s="366"/>
      <c r="PA33" s="366"/>
      <c r="PB33" s="366"/>
      <c r="PC33" s="366"/>
      <c r="PD33" s="366"/>
      <c r="PE33" s="366"/>
      <c r="PF33" s="366"/>
      <c r="PG33" s="366"/>
      <c r="PH33" s="366"/>
      <c r="PI33" s="366"/>
      <c r="PJ33" s="366"/>
      <c r="PK33" s="366"/>
      <c r="PL33" s="366"/>
      <c r="PM33" s="366"/>
      <c r="PN33" s="366"/>
      <c r="PO33" s="366"/>
      <c r="PP33" s="366"/>
    </row>
    <row r="34" ht="132.75" customHeight="1">
      <c r="A34" s="419"/>
      <c r="B34" s="55"/>
      <c r="C34" s="55"/>
      <c r="D34" s="388"/>
      <c r="E34" s="25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249" t="s">
        <v>1808</v>
      </c>
      <c r="AA34" s="49"/>
      <c r="AB34" s="49"/>
      <c r="AC34" s="49"/>
      <c r="AD34" s="2"/>
      <c r="AE34" s="388"/>
      <c r="AF34" s="388"/>
      <c r="AG34" s="388"/>
      <c r="AH34" s="388"/>
      <c r="AI34" s="389" t="s">
        <v>1712</v>
      </c>
      <c r="AJ34" s="388"/>
      <c r="AK34" s="80"/>
      <c r="AL34" s="390"/>
      <c r="AM34" s="390"/>
      <c r="AN34" s="390"/>
      <c r="AO34" s="390"/>
      <c r="AP34" s="390"/>
      <c r="AQ34" s="390"/>
      <c r="AR34" s="390"/>
      <c r="AS34" s="390"/>
      <c r="AT34" s="390"/>
      <c r="AU34" s="390"/>
      <c r="AV34" s="390"/>
      <c r="AW34" s="390"/>
      <c r="AX34" s="390"/>
      <c r="AY34" s="390"/>
      <c r="AZ34" s="388"/>
      <c r="BA34" s="388"/>
      <c r="BB34" s="388"/>
      <c r="BC34" s="388"/>
      <c r="BD34" s="388"/>
      <c r="BE34" s="388"/>
      <c r="BF34" s="388"/>
      <c r="BG34" s="388"/>
      <c r="BH34" s="388"/>
      <c r="BI34" s="388"/>
      <c r="BJ34" s="388"/>
      <c r="BK34" s="388"/>
      <c r="BL34" s="388"/>
      <c r="BM34" s="388"/>
      <c r="BN34" s="388"/>
      <c r="BO34" s="388"/>
      <c r="BP34" s="388"/>
      <c r="BQ34" s="388"/>
      <c r="BR34" s="388"/>
      <c r="BS34" s="388"/>
      <c r="BT34" s="388"/>
      <c r="BU34" s="388"/>
      <c r="BV34" s="388"/>
      <c r="BW34" s="388"/>
      <c r="BX34" s="388"/>
      <c r="BY34" s="26"/>
      <c r="BZ34" s="388"/>
      <c r="CA34" s="3"/>
      <c r="CB34" s="388"/>
      <c r="CC34" s="388"/>
      <c r="CD34" s="388"/>
      <c r="CE34" s="223" t="s">
        <v>1809</v>
      </c>
      <c r="CF34" s="49"/>
      <c r="CG34" s="49"/>
      <c r="CH34" s="49"/>
      <c r="CI34" s="49"/>
      <c r="CJ34" s="49"/>
      <c r="CK34" s="388"/>
      <c r="CL34" s="388"/>
      <c r="CM34" s="388"/>
      <c r="CN34" s="388"/>
      <c r="CO34" s="388"/>
      <c r="CP34" s="392"/>
      <c r="CQ34" s="404"/>
      <c r="CR34" s="404"/>
      <c r="CS34" s="404"/>
      <c r="CT34" s="404"/>
      <c r="CU34" s="404"/>
      <c r="CV34" s="404"/>
      <c r="CW34" s="404"/>
      <c r="CX34" s="388"/>
      <c r="CY34" s="388"/>
      <c r="CZ34" s="388"/>
      <c r="DA34" s="388"/>
      <c r="DB34" s="388"/>
      <c r="DC34" s="388"/>
      <c r="DD34" s="95"/>
      <c r="DE34" s="95"/>
      <c r="DF34" s="95"/>
      <c r="DG34" s="407"/>
      <c r="DH34" s="407"/>
      <c r="DI34" s="407"/>
      <c r="DJ34" s="408"/>
      <c r="DK34" s="407"/>
      <c r="DL34" s="407"/>
      <c r="DM34" s="407"/>
      <c r="DN34" s="95"/>
      <c r="DO34" s="407"/>
      <c r="DP34" s="407"/>
      <c r="DQ34" s="407"/>
      <c r="DR34" s="407"/>
      <c r="DS34" s="408"/>
      <c r="DT34" s="388"/>
      <c r="DU34" s="388"/>
      <c r="DV34" s="388"/>
      <c r="DW34" s="388"/>
      <c r="DX34" s="388"/>
      <c r="DY34" s="409"/>
      <c r="DZ34" s="49"/>
      <c r="EA34" s="49"/>
      <c r="EB34" s="49"/>
      <c r="EC34" s="49"/>
      <c r="ED34" s="388"/>
      <c r="EE34" s="388"/>
      <c r="EF34" s="388"/>
      <c r="EG34" s="388"/>
      <c r="EH34" s="388"/>
      <c r="EI34" s="410"/>
      <c r="EJ34" s="410"/>
      <c r="EK34" s="410"/>
      <c r="EL34" s="410"/>
      <c r="EM34" s="410"/>
      <c r="EN34" s="410"/>
      <c r="EO34" s="410"/>
      <c r="EP34" s="410"/>
      <c r="EQ34" s="388"/>
      <c r="ER34" s="388"/>
      <c r="ES34" s="388"/>
      <c r="ET34" s="388"/>
      <c r="EU34" s="388"/>
      <c r="EV34" s="388"/>
      <c r="EW34" s="388"/>
      <c r="EX34" s="388"/>
      <c r="EY34" s="388"/>
      <c r="EZ34" s="388"/>
      <c r="FA34" s="222"/>
      <c r="FB34" s="49"/>
      <c r="FC34" s="49"/>
      <c r="FD34" s="49"/>
      <c r="FE34" s="137"/>
      <c r="FF34" s="49"/>
      <c r="FG34" s="49"/>
      <c r="FH34" s="2"/>
      <c r="FI34" s="388"/>
      <c r="FJ34" s="131" t="s">
        <v>1810</v>
      </c>
      <c r="FK34" s="388"/>
      <c r="FL34" s="26" t="s">
        <v>1811</v>
      </c>
      <c r="FM34" s="388"/>
      <c r="FN34" s="388"/>
      <c r="FO34" s="388"/>
      <c r="FP34" s="388"/>
      <c r="FQ34" s="388"/>
      <c r="FR34" s="388"/>
      <c r="FS34" s="388"/>
      <c r="FT34" s="388"/>
      <c r="FU34" s="388"/>
      <c r="FV34" s="388"/>
      <c r="FW34" s="388"/>
      <c r="FX34" s="388"/>
      <c r="FY34" s="388"/>
      <c r="FZ34" s="388"/>
      <c r="GA34" s="388"/>
      <c r="GB34" s="388"/>
      <c r="GC34" s="388"/>
      <c r="GD34" s="388"/>
      <c r="GE34" s="388"/>
      <c r="GF34" s="388"/>
      <c r="GG34" s="388"/>
      <c r="GH34" s="388"/>
      <c r="GI34" s="388"/>
      <c r="GJ34" s="388"/>
      <c r="GK34" s="388"/>
      <c r="GL34" s="388"/>
      <c r="GM34" s="388"/>
      <c r="GN34" s="388"/>
      <c r="GO34" s="388"/>
      <c r="GP34" s="388"/>
      <c r="GQ34" s="388"/>
      <c r="GR34" s="388"/>
      <c r="GS34" s="388"/>
      <c r="GT34" s="388"/>
      <c r="GU34" s="388"/>
      <c r="GV34" s="388"/>
      <c r="GW34" s="388"/>
      <c r="GX34" s="388"/>
      <c r="GY34" s="388"/>
      <c r="GZ34" s="388"/>
      <c r="HA34" s="388"/>
      <c r="HB34" s="388"/>
      <c r="HC34" s="388"/>
      <c r="HD34" s="388"/>
      <c r="HE34" s="38" t="s">
        <v>1812</v>
      </c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2"/>
      <c r="HQ34" s="388"/>
      <c r="HR34" s="388"/>
      <c r="HS34" s="388"/>
      <c r="HT34" s="335" t="s">
        <v>1813</v>
      </c>
      <c r="HU34" s="223" t="s">
        <v>1814</v>
      </c>
      <c r="HV34" s="49"/>
      <c r="HW34" s="49"/>
      <c r="HX34" s="223" t="s">
        <v>1815</v>
      </c>
      <c r="HY34" s="49"/>
      <c r="HZ34" s="49"/>
      <c r="IA34" s="49"/>
      <c r="IB34" s="2"/>
      <c r="IC34" s="388"/>
      <c r="ID34" s="388"/>
      <c r="IE34" s="388"/>
      <c r="IF34" s="388"/>
      <c r="IG34" s="388"/>
      <c r="IH34" s="388"/>
      <c r="II34" s="388"/>
      <c r="IJ34" s="388"/>
      <c r="IK34" s="388"/>
      <c r="IL34" s="388"/>
      <c r="IM34" s="388"/>
      <c r="IN34" s="388"/>
      <c r="IO34" s="388"/>
      <c r="IP34" s="388"/>
      <c r="IQ34" s="388"/>
      <c r="IR34" s="388"/>
      <c r="IS34" s="249" t="s">
        <v>1816</v>
      </c>
      <c r="IT34" s="49"/>
      <c r="IU34" s="49"/>
      <c r="IV34" s="49"/>
      <c r="IW34" s="49"/>
      <c r="IX34" s="2"/>
      <c r="IY34" s="392"/>
      <c r="IZ34" s="392"/>
      <c r="JA34" s="392"/>
      <c r="JB34" s="392"/>
      <c r="JC34" s="392"/>
      <c r="JD34" s="392"/>
      <c r="JE34" s="392"/>
      <c r="JF34" s="392"/>
      <c r="JG34" s="388"/>
      <c r="JH34" s="388"/>
      <c r="JI34" s="388"/>
      <c r="JJ34" s="388"/>
      <c r="JK34" s="388"/>
      <c r="JL34" s="388"/>
      <c r="JM34" s="388"/>
      <c r="JN34" s="388"/>
      <c r="JO34" s="388"/>
      <c r="JP34" s="388"/>
      <c r="JQ34" s="388"/>
      <c r="JR34" s="388"/>
      <c r="JS34" s="388"/>
      <c r="JT34" s="388"/>
      <c r="JU34" s="388"/>
      <c r="JV34" s="388"/>
      <c r="JW34" s="388"/>
      <c r="JX34" s="388"/>
      <c r="JY34" s="388"/>
      <c r="JZ34" s="388"/>
      <c r="KA34" s="388"/>
      <c r="KB34" s="388"/>
      <c r="KC34" s="388"/>
      <c r="KD34" s="388"/>
      <c r="KE34" s="388"/>
      <c r="KF34" s="388"/>
      <c r="KG34" s="388"/>
      <c r="KH34" s="388"/>
      <c r="KI34" s="388"/>
      <c r="KJ34" s="388"/>
      <c r="KK34" s="388"/>
      <c r="KL34" s="388"/>
      <c r="KM34" s="388"/>
      <c r="KN34" s="388"/>
      <c r="KO34" s="388"/>
      <c r="KP34" s="388"/>
      <c r="KQ34" s="388"/>
      <c r="KR34" s="392"/>
      <c r="KS34" s="392"/>
      <c r="KT34" s="392"/>
      <c r="KU34" s="392"/>
      <c r="KV34" s="392"/>
      <c r="KW34" s="392"/>
      <c r="KX34" s="38" t="s">
        <v>1817</v>
      </c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2"/>
      <c r="LK34" s="388"/>
      <c r="LL34" s="388"/>
      <c r="LM34" s="388"/>
      <c r="LN34" s="388"/>
      <c r="LO34" s="388"/>
      <c r="LP34" s="388"/>
      <c r="LQ34" s="388"/>
      <c r="LR34" s="388"/>
      <c r="LS34" s="388"/>
      <c r="LT34" s="388"/>
      <c r="LU34" s="388"/>
      <c r="LV34" s="388"/>
      <c r="LW34" s="388"/>
      <c r="LX34" s="388"/>
      <c r="LY34" s="388"/>
      <c r="LZ34" s="388"/>
      <c r="MA34" s="388"/>
      <c r="MB34" s="388"/>
      <c r="MC34" s="388"/>
      <c r="MD34" s="388"/>
      <c r="ME34" s="388"/>
      <c r="MF34" s="388"/>
      <c r="MG34" s="388"/>
      <c r="MH34" s="388"/>
      <c r="MI34" s="388"/>
      <c r="MJ34" s="388"/>
      <c r="MK34" s="388"/>
      <c r="ML34" s="388"/>
      <c r="MM34" s="388"/>
      <c r="MN34" s="388"/>
      <c r="MO34" s="388"/>
      <c r="MP34" s="388"/>
      <c r="MQ34" s="388"/>
      <c r="MR34" s="388"/>
      <c r="MS34" s="388"/>
      <c r="MT34" s="388"/>
      <c r="MU34" s="388"/>
      <c r="MV34" s="388"/>
      <c r="MW34" s="388"/>
      <c r="MX34" s="388"/>
      <c r="MY34" s="388"/>
      <c r="MZ34" s="388"/>
      <c r="NA34" s="388"/>
      <c r="NB34" s="388"/>
      <c r="NC34" s="388"/>
      <c r="ND34" s="388"/>
      <c r="NE34" s="388"/>
      <c r="NF34" s="388"/>
      <c r="NG34" s="388"/>
      <c r="NH34" s="388"/>
      <c r="NI34" s="388"/>
      <c r="NJ34" s="388"/>
      <c r="NK34" s="388"/>
      <c r="NL34" s="388"/>
      <c r="NM34" s="388"/>
      <c r="NN34" s="388"/>
      <c r="NO34" s="388"/>
      <c r="NP34" s="388"/>
      <c r="NQ34" s="366"/>
      <c r="NR34" s="366"/>
      <c r="NS34" s="366"/>
      <c r="NT34" s="366"/>
      <c r="NU34" s="366"/>
      <c r="NV34" s="366"/>
      <c r="NW34" s="366"/>
      <c r="NX34" s="366"/>
      <c r="NY34" s="366"/>
      <c r="NZ34" s="366"/>
      <c r="OA34" s="366"/>
      <c r="OB34" s="366"/>
      <c r="OC34" s="366"/>
      <c r="OD34" s="366"/>
      <c r="OE34" s="366"/>
      <c r="OF34" s="366"/>
      <c r="OG34" s="366"/>
      <c r="OH34" s="366"/>
      <c r="OI34" s="366"/>
      <c r="OJ34" s="366"/>
      <c r="OK34" s="366"/>
      <c r="OL34" s="366"/>
      <c r="OM34" s="366"/>
      <c r="ON34" s="366"/>
      <c r="OO34" s="366"/>
      <c r="OP34" s="366"/>
      <c r="OQ34" s="366"/>
      <c r="OR34" s="366"/>
      <c r="OS34" s="366"/>
      <c r="OT34" s="366"/>
      <c r="OU34" s="366"/>
      <c r="OV34" s="366"/>
      <c r="OW34" s="366"/>
      <c r="OX34" s="366"/>
      <c r="OY34" s="366"/>
      <c r="OZ34" s="366"/>
      <c r="PA34" s="366"/>
      <c r="PB34" s="366"/>
      <c r="PC34" s="366"/>
      <c r="PD34" s="366"/>
      <c r="PE34" s="366"/>
      <c r="PF34" s="366"/>
      <c r="PG34" s="366"/>
      <c r="PH34" s="366"/>
      <c r="PI34" s="366"/>
      <c r="PJ34" s="366"/>
      <c r="PK34" s="366"/>
      <c r="PL34" s="366"/>
      <c r="PM34" s="366"/>
      <c r="PN34" s="366"/>
      <c r="PO34" s="366"/>
      <c r="PP34" s="366"/>
    </row>
    <row r="35">
      <c r="A35" s="14"/>
      <c r="B35" s="14"/>
      <c r="C35" s="14"/>
      <c r="D35" s="14"/>
      <c r="E35" s="25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4"/>
      <c r="CG35" s="420"/>
      <c r="CH35" s="420"/>
      <c r="CI35" s="421"/>
      <c r="CJ35" s="421"/>
      <c r="CK35" s="422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</row>
    <row r="36">
      <c r="A36" s="423"/>
      <c r="B36" s="3" t="s">
        <v>1818</v>
      </c>
      <c r="C36" s="14"/>
      <c r="D36" s="14"/>
      <c r="E36" s="25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424"/>
      <c r="CG36" s="49"/>
      <c r="CH36" s="2"/>
      <c r="CI36" s="425"/>
      <c r="CJ36" s="146"/>
      <c r="CK36" s="56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</row>
    <row r="37">
      <c r="A37" s="426"/>
      <c r="B37" s="251" t="s">
        <v>1819</v>
      </c>
      <c r="C37" s="14"/>
      <c r="D37" s="14"/>
      <c r="E37" s="55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427"/>
      <c r="CG37" s="2"/>
      <c r="CH37" s="341"/>
      <c r="CI37" s="428"/>
      <c r="CJ37" s="56"/>
      <c r="CK37" s="429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</row>
    <row r="38">
      <c r="A38" s="430"/>
      <c r="B38" s="251" t="s">
        <v>1820</v>
      </c>
      <c r="C38" s="14"/>
      <c r="D38" s="14"/>
      <c r="E38" s="183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431"/>
      <c r="CG38" s="49"/>
      <c r="CH38" s="2"/>
      <c r="CI38" s="432"/>
      <c r="CJ38" s="56"/>
      <c r="CK38" s="29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433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</row>
    <row r="39">
      <c r="A39" s="434"/>
      <c r="B39" s="251" t="s">
        <v>1821</v>
      </c>
      <c r="C39" s="14"/>
      <c r="D39" s="14"/>
      <c r="E39" s="25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435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</row>
    <row r="40" ht="21.0" customHeight="1">
      <c r="A40" s="436"/>
      <c r="B40" s="3" t="s">
        <v>1822</v>
      </c>
      <c r="C40" s="14"/>
      <c r="D40" s="14"/>
      <c r="E40" s="25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435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</row>
    <row r="41" ht="19.5" customHeight="1">
      <c r="A41" s="437"/>
      <c r="B41" s="438" t="s">
        <v>1823</v>
      </c>
      <c r="C41" s="14"/>
      <c r="D41" s="14"/>
      <c r="E41" s="55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435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</row>
    <row r="42">
      <c r="A42" s="439"/>
      <c r="B42" s="251" t="s">
        <v>1824</v>
      </c>
      <c r="C42" s="14"/>
      <c r="D42" s="14"/>
      <c r="E42" s="183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</row>
    <row r="43">
      <c r="A43" s="440"/>
      <c r="B43" s="251" t="s">
        <v>1825</v>
      </c>
      <c r="C43" s="14"/>
      <c r="D43" s="14"/>
      <c r="E43" s="25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</row>
    <row r="44">
      <c r="A44" s="441"/>
      <c r="B44" s="251" t="s">
        <v>1826</v>
      </c>
      <c r="C44" s="14"/>
      <c r="D44" s="14"/>
      <c r="E44" s="25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</row>
    <row r="45">
      <c r="A45" s="442"/>
      <c r="B45" s="24" t="s">
        <v>1042</v>
      </c>
      <c r="C45" s="14"/>
      <c r="D45" s="14"/>
      <c r="E45" s="55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</row>
    <row r="46">
      <c r="A46" s="443"/>
      <c r="B46" s="24" t="s">
        <v>1827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</row>
    <row r="47">
      <c r="A47" s="444"/>
      <c r="B47" s="24" t="s">
        <v>1828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</row>
    <row r="48">
      <c r="A48" s="445"/>
      <c r="B48" s="24" t="s">
        <v>1829</v>
      </c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</row>
    <row r="49">
      <c r="A49" s="446"/>
      <c r="B49" s="24" t="s">
        <v>1830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</row>
    <row r="50">
      <c r="A50" s="447"/>
      <c r="B50" s="24" t="s">
        <v>1831</v>
      </c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</row>
    <row r="51">
      <c r="A51" s="448"/>
      <c r="B51" s="449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450" t="s">
        <v>1832</v>
      </c>
    </row>
    <row r="52">
      <c r="A52" s="448"/>
      <c r="B52" s="449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451" t="s">
        <v>1833</v>
      </c>
    </row>
    <row r="53">
      <c r="A53" s="448"/>
      <c r="B53" s="448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</row>
    <row r="54">
      <c r="A54" s="452"/>
      <c r="B54" s="452"/>
      <c r="C54" s="12"/>
      <c r="D54" s="453" t="s">
        <v>1793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</row>
    <row r="55">
      <c r="A55" s="452"/>
      <c r="B55" s="452"/>
      <c r="C55" s="12"/>
      <c r="D55" s="454" t="s">
        <v>1834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</row>
    <row r="56">
      <c r="A56" s="452"/>
      <c r="B56" s="452"/>
      <c r="C56" s="12"/>
      <c r="D56" s="453" t="s">
        <v>1798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</row>
    <row r="57">
      <c r="A57" s="452"/>
      <c r="B57" s="452"/>
      <c r="C57" s="12"/>
      <c r="D57" s="454" t="s">
        <v>1835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450" t="s">
        <v>683</v>
      </c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</row>
    <row r="58">
      <c r="A58" s="452"/>
      <c r="B58" s="45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</row>
    <row r="59">
      <c r="A59" s="452"/>
      <c r="B59" s="45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</row>
    <row r="60">
      <c r="A60" s="452"/>
      <c r="B60" s="45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</row>
    <row r="61">
      <c r="A61" s="452"/>
      <c r="B61" s="45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</row>
    <row r="62">
      <c r="A62" s="452"/>
      <c r="B62" s="45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</row>
    <row r="63">
      <c r="A63" s="452"/>
      <c r="B63" s="45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</row>
    <row r="64">
      <c r="A64" s="452"/>
      <c r="B64" s="45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</row>
    <row r="65">
      <c r="A65" s="452"/>
      <c r="B65" s="45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</row>
    <row r="66">
      <c r="A66" s="452"/>
      <c r="B66" s="45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</row>
    <row r="67">
      <c r="A67" s="452"/>
      <c r="B67" s="45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</row>
    <row r="68">
      <c r="A68" s="452"/>
      <c r="B68" s="45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</row>
    <row r="69">
      <c r="A69" s="452"/>
      <c r="B69" s="45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</row>
    <row r="70">
      <c r="A70" s="452"/>
      <c r="B70" s="45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</row>
    <row r="71">
      <c r="A71" s="452"/>
      <c r="B71" s="45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</row>
    <row r="72">
      <c r="A72" s="452"/>
      <c r="B72" s="45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</row>
    <row r="73">
      <c r="A73" s="452"/>
      <c r="B73" s="45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</row>
    <row r="74">
      <c r="A74" s="452"/>
      <c r="B74" s="45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</row>
    <row r="75">
      <c r="A75" s="452"/>
      <c r="B75" s="45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</row>
    <row r="76">
      <c r="A76" s="452"/>
      <c r="B76" s="45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</row>
    <row r="77">
      <c r="A77" s="452"/>
      <c r="B77" s="45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</row>
    <row r="78">
      <c r="A78" s="452"/>
      <c r="B78" s="45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</row>
    <row r="79">
      <c r="A79" s="452"/>
      <c r="B79" s="45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</row>
    <row r="80">
      <c r="A80" s="452"/>
      <c r="B80" s="45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</row>
    <row r="81">
      <c r="A81" s="452"/>
      <c r="B81" s="45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</row>
    <row r="82">
      <c r="A82" s="452"/>
      <c r="B82" s="45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</row>
    <row r="83">
      <c r="A83" s="452"/>
      <c r="B83" s="45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</row>
    <row r="84">
      <c r="A84" s="452"/>
      <c r="B84" s="45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</row>
    <row r="85">
      <c r="A85" s="452"/>
      <c r="B85" s="45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</row>
    <row r="86">
      <c r="A86" s="452"/>
      <c r="B86" s="45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</row>
    <row r="87">
      <c r="A87" s="452"/>
      <c r="B87" s="45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</row>
    <row r="88">
      <c r="A88" s="452"/>
      <c r="B88" s="45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</row>
    <row r="89">
      <c r="A89" s="452"/>
      <c r="B89" s="45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</row>
    <row r="90">
      <c r="A90" s="452"/>
      <c r="B90" s="45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</row>
    <row r="91">
      <c r="A91" s="452"/>
      <c r="B91" s="45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</row>
    <row r="92">
      <c r="A92" s="452"/>
      <c r="B92" s="45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</row>
    <row r="93">
      <c r="A93" s="452"/>
      <c r="B93" s="45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</row>
    <row r="94">
      <c r="A94" s="452"/>
      <c r="B94" s="45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</row>
    <row r="95">
      <c r="A95" s="452"/>
      <c r="B95" s="45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</row>
    <row r="96">
      <c r="A96" s="452"/>
      <c r="B96" s="45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</row>
    <row r="97">
      <c r="A97" s="452"/>
      <c r="B97" s="45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</row>
    <row r="98">
      <c r="A98" s="452"/>
      <c r="B98" s="45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</row>
    <row r="99">
      <c r="A99" s="452"/>
      <c r="B99" s="45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</row>
    <row r="100">
      <c r="A100" s="452"/>
      <c r="B100" s="45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</row>
    <row r="101">
      <c r="A101" s="452"/>
      <c r="B101" s="45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</row>
    <row r="102">
      <c r="A102" s="452"/>
      <c r="B102" s="45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</row>
    <row r="103">
      <c r="A103" s="452"/>
      <c r="B103" s="45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</row>
    <row r="104">
      <c r="A104" s="452"/>
      <c r="B104" s="45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</row>
    <row r="105">
      <c r="A105" s="452"/>
      <c r="B105" s="45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</row>
    <row r="106">
      <c r="A106" s="452"/>
      <c r="B106" s="45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</row>
    <row r="107">
      <c r="A107" s="452"/>
      <c r="B107" s="45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</row>
    <row r="108">
      <c r="A108" s="452"/>
      <c r="B108" s="45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</row>
    <row r="109">
      <c r="A109" s="452"/>
      <c r="B109" s="45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</row>
    <row r="110">
      <c r="A110" s="452"/>
      <c r="B110" s="45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</row>
    <row r="111">
      <c r="A111" s="452"/>
      <c r="B111" s="45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</row>
    <row r="112">
      <c r="A112" s="452"/>
      <c r="B112" s="45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</row>
    <row r="113">
      <c r="A113" s="452"/>
      <c r="B113" s="45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</row>
    <row r="114">
      <c r="A114" s="452"/>
      <c r="B114" s="45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KZ114" s="12"/>
      <c r="LA114" s="12"/>
      <c r="LB114" s="12"/>
      <c r="LC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  <c r="NH114" s="12"/>
      <c r="NI114" s="12"/>
      <c r="NJ114" s="12"/>
      <c r="NK114" s="12"/>
      <c r="NL114" s="12"/>
      <c r="NM114" s="12"/>
      <c r="NN114" s="12"/>
      <c r="NO114" s="12"/>
      <c r="NP114" s="12"/>
      <c r="NQ114" s="12"/>
      <c r="NR114" s="12"/>
      <c r="NS114" s="12"/>
      <c r="NT114" s="12"/>
      <c r="NU114" s="12"/>
      <c r="NV114" s="12"/>
      <c r="NW114" s="12"/>
      <c r="NX114" s="12"/>
      <c r="NY114" s="12"/>
      <c r="NZ114" s="12"/>
      <c r="OA114" s="12"/>
      <c r="OB114" s="12"/>
      <c r="OC114" s="12"/>
      <c r="OD114" s="12"/>
      <c r="OE114" s="12"/>
      <c r="OF114" s="12"/>
      <c r="OG114" s="12"/>
      <c r="OH114" s="12"/>
      <c r="OI114" s="12"/>
      <c r="OJ114" s="12"/>
      <c r="OK114" s="12"/>
      <c r="OL114" s="12"/>
      <c r="OM114" s="12"/>
      <c r="ON114" s="12"/>
      <c r="OO114" s="12"/>
      <c r="OP114" s="12"/>
      <c r="OQ114" s="12"/>
      <c r="OR114" s="12"/>
      <c r="OS114" s="12"/>
      <c r="OT114" s="12"/>
      <c r="OU114" s="12"/>
      <c r="OV114" s="12"/>
      <c r="OW114" s="12"/>
      <c r="OX114" s="12"/>
      <c r="OY114" s="12"/>
      <c r="OZ114" s="12"/>
      <c r="PA114" s="12"/>
      <c r="PB114" s="12"/>
      <c r="PC114" s="12"/>
      <c r="PD114" s="12"/>
      <c r="PE114" s="12"/>
      <c r="PF114" s="12"/>
      <c r="PG114" s="12"/>
      <c r="PH114" s="12"/>
      <c r="PI114" s="12"/>
      <c r="PJ114" s="12"/>
      <c r="PK114" s="12"/>
      <c r="PL114" s="12"/>
      <c r="PM114" s="12"/>
      <c r="PN114" s="12"/>
      <c r="PO114" s="12"/>
      <c r="PP114" s="12"/>
    </row>
    <row r="115">
      <c r="A115" s="452"/>
      <c r="B115" s="45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KZ115" s="12"/>
      <c r="LA115" s="12"/>
      <c r="LB115" s="12"/>
      <c r="LC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  <c r="NH115" s="12"/>
      <c r="NI115" s="12"/>
      <c r="NJ115" s="12"/>
      <c r="NK115" s="12"/>
      <c r="NL115" s="12"/>
      <c r="NM115" s="12"/>
      <c r="NN115" s="12"/>
      <c r="NO115" s="12"/>
      <c r="NP115" s="12"/>
      <c r="NQ115" s="12"/>
      <c r="NR115" s="12"/>
      <c r="NS115" s="12"/>
      <c r="NT115" s="12"/>
      <c r="NU115" s="12"/>
      <c r="NV115" s="12"/>
      <c r="NW115" s="12"/>
      <c r="NX115" s="12"/>
      <c r="NY115" s="12"/>
      <c r="NZ115" s="12"/>
      <c r="OA115" s="12"/>
      <c r="OB115" s="12"/>
      <c r="OC115" s="12"/>
      <c r="OD115" s="12"/>
      <c r="OE115" s="12"/>
      <c r="OF115" s="12"/>
      <c r="OG115" s="12"/>
      <c r="OH115" s="12"/>
      <c r="OI115" s="12"/>
      <c r="OJ115" s="12"/>
      <c r="OK115" s="12"/>
      <c r="OL115" s="12"/>
      <c r="OM115" s="12"/>
      <c r="ON115" s="12"/>
      <c r="OO115" s="12"/>
      <c r="OP115" s="12"/>
      <c r="OQ115" s="12"/>
      <c r="OR115" s="12"/>
      <c r="OS115" s="12"/>
      <c r="OT115" s="12"/>
      <c r="OU115" s="12"/>
      <c r="OV115" s="12"/>
      <c r="OW115" s="12"/>
      <c r="OX115" s="12"/>
      <c r="OY115" s="12"/>
      <c r="OZ115" s="12"/>
      <c r="PA115" s="12"/>
      <c r="PB115" s="12"/>
      <c r="PC115" s="12"/>
      <c r="PD115" s="12"/>
      <c r="PE115" s="12"/>
      <c r="PF115" s="12"/>
      <c r="PG115" s="12"/>
      <c r="PH115" s="12"/>
      <c r="PI115" s="12"/>
      <c r="PJ115" s="12"/>
      <c r="PK115" s="12"/>
      <c r="PL115" s="12"/>
      <c r="PM115" s="12"/>
      <c r="PN115" s="12"/>
      <c r="PO115" s="12"/>
      <c r="PP115" s="12"/>
    </row>
    <row r="116">
      <c r="A116" s="452"/>
      <c r="B116" s="45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</row>
    <row r="117">
      <c r="A117" s="452"/>
      <c r="B117" s="45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</row>
    <row r="118">
      <c r="A118" s="452"/>
      <c r="B118" s="45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</row>
    <row r="119">
      <c r="A119" s="452"/>
      <c r="B119" s="45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2"/>
      <c r="KV119" s="12"/>
      <c r="KW119" s="12"/>
      <c r="KX119" s="12"/>
      <c r="KY119" s="12"/>
      <c r="KZ119" s="12"/>
      <c r="LA119" s="12"/>
      <c r="LB119" s="12"/>
      <c r="LC119" s="12"/>
      <c r="LD119" s="12"/>
      <c r="LE119" s="12"/>
      <c r="LF119" s="12"/>
      <c r="LG119" s="12"/>
      <c r="LH119" s="12"/>
      <c r="LI119" s="12"/>
      <c r="LJ119" s="12"/>
      <c r="LK119" s="12"/>
      <c r="LL119" s="12"/>
      <c r="LM119" s="12"/>
      <c r="LN119" s="12"/>
      <c r="LO119" s="12"/>
      <c r="LP119" s="12"/>
      <c r="LQ119" s="12"/>
      <c r="LR119" s="12"/>
      <c r="LS119" s="12"/>
      <c r="LT119" s="12"/>
      <c r="LU119" s="12"/>
      <c r="LV119" s="12"/>
      <c r="LW119" s="12"/>
      <c r="LX119" s="12"/>
      <c r="LY119" s="12"/>
      <c r="LZ119" s="12"/>
      <c r="MA119" s="12"/>
      <c r="MB119" s="12"/>
      <c r="MC119" s="12"/>
      <c r="MD119" s="12"/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  <c r="NH119" s="12"/>
      <c r="NI119" s="12"/>
      <c r="NJ119" s="12"/>
      <c r="NK119" s="12"/>
      <c r="NL119" s="12"/>
      <c r="NM119" s="12"/>
      <c r="NN119" s="12"/>
      <c r="NO119" s="12"/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  <c r="OO119" s="12"/>
      <c r="OP119" s="12"/>
      <c r="OQ119" s="12"/>
      <c r="OR119" s="12"/>
      <c r="OS119" s="12"/>
      <c r="OT119" s="12"/>
      <c r="OU119" s="12"/>
      <c r="OV119" s="12"/>
      <c r="OW119" s="12"/>
      <c r="OX119" s="12"/>
      <c r="OY119" s="12"/>
      <c r="OZ119" s="12"/>
      <c r="PA119" s="12"/>
      <c r="PB119" s="12"/>
      <c r="PC119" s="12"/>
      <c r="PD119" s="12"/>
      <c r="PE119" s="12"/>
      <c r="PF119" s="12"/>
      <c r="PG119" s="12"/>
      <c r="PH119" s="12"/>
      <c r="PI119" s="12"/>
      <c r="PJ119" s="12"/>
      <c r="PK119" s="12"/>
      <c r="PL119" s="12"/>
      <c r="PM119" s="12"/>
      <c r="PN119" s="12"/>
      <c r="PO119" s="12"/>
      <c r="PP119" s="12"/>
    </row>
    <row r="120">
      <c r="A120" s="452"/>
      <c r="B120" s="45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</row>
    <row r="121">
      <c r="A121" s="452"/>
      <c r="B121" s="45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</row>
    <row r="122">
      <c r="A122" s="452"/>
      <c r="B122" s="45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</row>
    <row r="123">
      <c r="A123" s="452"/>
      <c r="B123" s="45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</row>
    <row r="124">
      <c r="A124" s="452"/>
      <c r="B124" s="45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</row>
    <row r="125">
      <c r="A125" s="452"/>
      <c r="B125" s="45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</row>
    <row r="126">
      <c r="A126" s="452"/>
      <c r="B126" s="45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</row>
    <row r="127">
      <c r="A127" s="452"/>
      <c r="B127" s="45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</row>
    <row r="128">
      <c r="A128" s="452"/>
      <c r="B128" s="45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</row>
    <row r="129">
      <c r="A129" s="452"/>
      <c r="B129" s="45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</row>
    <row r="130">
      <c r="A130" s="452"/>
      <c r="B130" s="45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</row>
    <row r="131">
      <c r="A131" s="452"/>
      <c r="B131" s="45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</row>
    <row r="132">
      <c r="A132" s="452"/>
      <c r="B132" s="45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</row>
    <row r="133">
      <c r="A133" s="452"/>
      <c r="B133" s="45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</row>
    <row r="134">
      <c r="A134" s="452"/>
      <c r="B134" s="45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</row>
    <row r="135">
      <c r="A135" s="452"/>
      <c r="B135" s="45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</row>
    <row r="136">
      <c r="A136" s="452"/>
      <c r="B136" s="45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</row>
    <row r="137">
      <c r="A137" s="452"/>
      <c r="B137" s="45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</row>
    <row r="138">
      <c r="A138" s="452"/>
      <c r="B138" s="45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</row>
    <row r="139">
      <c r="A139" s="452"/>
      <c r="B139" s="45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</row>
    <row r="140">
      <c r="A140" s="452"/>
      <c r="B140" s="45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</row>
    <row r="141">
      <c r="A141" s="452"/>
      <c r="B141" s="45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</row>
    <row r="142">
      <c r="A142" s="452"/>
      <c r="B142" s="45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</row>
    <row r="143">
      <c r="A143" s="452"/>
      <c r="B143" s="45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</row>
    <row r="144">
      <c r="A144" s="452"/>
      <c r="B144" s="45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</row>
    <row r="145">
      <c r="A145" s="452"/>
      <c r="B145" s="45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</row>
    <row r="146">
      <c r="A146" s="452"/>
      <c r="B146" s="45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</row>
    <row r="147">
      <c r="A147" s="452"/>
      <c r="B147" s="45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</row>
    <row r="148">
      <c r="A148" s="452"/>
      <c r="B148" s="45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</row>
    <row r="149">
      <c r="A149" s="452"/>
      <c r="B149" s="45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</row>
    <row r="150">
      <c r="A150" s="452"/>
      <c r="B150" s="45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</row>
    <row r="151">
      <c r="A151" s="452"/>
      <c r="B151" s="45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</row>
    <row r="152">
      <c r="A152" s="452"/>
      <c r="B152" s="45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</row>
    <row r="153">
      <c r="A153" s="452"/>
      <c r="B153" s="45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</row>
    <row r="154">
      <c r="A154" s="452"/>
      <c r="B154" s="45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</row>
    <row r="155">
      <c r="A155" s="452"/>
      <c r="B155" s="45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</row>
    <row r="156">
      <c r="A156" s="452"/>
      <c r="B156" s="45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</row>
    <row r="157">
      <c r="A157" s="452"/>
      <c r="B157" s="45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</row>
    <row r="158">
      <c r="A158" s="452"/>
      <c r="B158" s="45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</row>
    <row r="159">
      <c r="A159" s="452"/>
      <c r="B159" s="45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</row>
    <row r="160">
      <c r="A160" s="452"/>
      <c r="B160" s="45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</row>
    <row r="161">
      <c r="A161" s="452"/>
      <c r="B161" s="45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</row>
    <row r="162">
      <c r="A162" s="452"/>
      <c r="B162" s="45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</row>
    <row r="163">
      <c r="A163" s="452"/>
      <c r="B163" s="45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</row>
    <row r="164">
      <c r="A164" s="452"/>
      <c r="B164" s="45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</row>
    <row r="165">
      <c r="A165" s="452"/>
      <c r="B165" s="45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</row>
    <row r="166">
      <c r="A166" s="452"/>
      <c r="B166" s="45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</row>
    <row r="167">
      <c r="A167" s="452"/>
      <c r="B167" s="45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450" t="s">
        <v>1836</v>
      </c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</row>
    <row r="168">
      <c r="A168" s="452"/>
      <c r="B168" s="45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</row>
    <row r="169">
      <c r="A169" s="452"/>
      <c r="B169" s="45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</row>
    <row r="170">
      <c r="A170" s="452"/>
      <c r="B170" s="45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</row>
    <row r="171">
      <c r="A171" s="452"/>
      <c r="B171" s="45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</row>
    <row r="172">
      <c r="A172" s="452"/>
      <c r="B172" s="45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</row>
    <row r="173">
      <c r="A173" s="452"/>
      <c r="B173" s="45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</row>
    <row r="174">
      <c r="A174" s="452"/>
      <c r="B174" s="45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</row>
    <row r="175">
      <c r="A175" s="452"/>
      <c r="B175" s="45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</row>
    <row r="176">
      <c r="A176" s="452"/>
      <c r="B176" s="45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</row>
    <row r="177">
      <c r="A177" s="452"/>
      <c r="B177" s="45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</row>
    <row r="178">
      <c r="A178" s="452"/>
      <c r="B178" s="45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</row>
    <row r="179">
      <c r="A179" s="452"/>
      <c r="B179" s="45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</row>
    <row r="180">
      <c r="A180" s="452"/>
      <c r="B180" s="45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</row>
    <row r="181">
      <c r="A181" s="452"/>
      <c r="B181" s="45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</row>
    <row r="182">
      <c r="A182" s="452"/>
      <c r="B182" s="45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</row>
    <row r="183">
      <c r="A183" s="452"/>
      <c r="B183" s="45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</row>
    <row r="184">
      <c r="A184" s="452"/>
      <c r="B184" s="45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</row>
    <row r="185">
      <c r="A185" s="452"/>
      <c r="B185" s="45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</row>
    <row r="186">
      <c r="A186" s="452"/>
      <c r="B186" s="45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</row>
    <row r="187">
      <c r="A187" s="452"/>
      <c r="B187" s="45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</row>
    <row r="188">
      <c r="A188" s="452"/>
      <c r="B188" s="45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</row>
    <row r="189">
      <c r="A189" s="452"/>
      <c r="B189" s="45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</row>
    <row r="190">
      <c r="A190" s="452"/>
      <c r="B190" s="45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</row>
    <row r="191">
      <c r="A191" s="452"/>
      <c r="B191" s="45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</row>
    <row r="192">
      <c r="A192" s="452"/>
      <c r="B192" s="45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</row>
    <row r="193">
      <c r="A193" s="452"/>
      <c r="B193" s="45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</row>
    <row r="194">
      <c r="A194" s="452"/>
      <c r="B194" s="45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</row>
    <row r="195">
      <c r="A195" s="452"/>
      <c r="B195" s="45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</row>
    <row r="196">
      <c r="A196" s="452"/>
      <c r="B196" s="45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</row>
    <row r="197">
      <c r="A197" s="452"/>
      <c r="B197" s="45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</row>
    <row r="198">
      <c r="A198" s="452"/>
      <c r="B198" s="45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</row>
    <row r="199">
      <c r="A199" s="452"/>
      <c r="B199" s="45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</row>
    <row r="200">
      <c r="A200" s="452"/>
      <c r="B200" s="45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</row>
    <row r="201">
      <c r="A201" s="452"/>
      <c r="B201" s="45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</row>
    <row r="202">
      <c r="A202" s="452"/>
      <c r="B202" s="45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</row>
    <row r="203">
      <c r="A203" s="452"/>
      <c r="B203" s="45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</row>
    <row r="204">
      <c r="A204" s="452"/>
      <c r="B204" s="45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</row>
    <row r="205">
      <c r="A205" s="452"/>
      <c r="B205" s="45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</row>
    <row r="206">
      <c r="A206" s="452"/>
      <c r="B206" s="45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</row>
    <row r="207">
      <c r="A207" s="452"/>
      <c r="B207" s="45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</row>
    <row r="208">
      <c r="A208" s="452"/>
      <c r="B208" s="45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</row>
    <row r="209">
      <c r="A209" s="452"/>
      <c r="B209" s="45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</row>
    <row r="210">
      <c r="A210" s="452"/>
      <c r="B210" s="45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</row>
    <row r="211">
      <c r="A211" s="452"/>
      <c r="B211" s="45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</row>
    <row r="212">
      <c r="A212" s="452"/>
      <c r="B212" s="45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</row>
    <row r="213">
      <c r="A213" s="452"/>
      <c r="B213" s="45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</row>
    <row r="214">
      <c r="A214" s="452"/>
      <c r="B214" s="45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</row>
    <row r="215">
      <c r="A215" s="452"/>
      <c r="B215" s="45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</row>
    <row r="216">
      <c r="A216" s="452"/>
      <c r="B216" s="45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</row>
    <row r="217">
      <c r="A217" s="452"/>
      <c r="B217" s="45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</row>
    <row r="218">
      <c r="A218" s="452"/>
      <c r="B218" s="45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</row>
    <row r="219">
      <c r="A219" s="452"/>
      <c r="B219" s="45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</row>
    <row r="220">
      <c r="A220" s="452"/>
      <c r="B220" s="45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</row>
    <row r="221">
      <c r="A221" s="452"/>
      <c r="B221" s="45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</row>
    <row r="222">
      <c r="A222" s="452"/>
      <c r="B222" s="45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</row>
    <row r="223">
      <c r="A223" s="452"/>
      <c r="B223" s="45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</row>
    <row r="224">
      <c r="A224" s="452"/>
      <c r="B224" s="45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</row>
    <row r="225">
      <c r="A225" s="452"/>
      <c r="B225" s="45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</row>
    <row r="226">
      <c r="A226" s="452"/>
      <c r="B226" s="45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</row>
    <row r="227">
      <c r="A227" s="452"/>
      <c r="B227" s="45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</row>
    <row r="228">
      <c r="A228" s="452"/>
      <c r="B228" s="45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</row>
    <row r="229">
      <c r="A229" s="452"/>
      <c r="B229" s="45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</row>
    <row r="230">
      <c r="A230" s="452"/>
      <c r="B230" s="45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</row>
    <row r="231">
      <c r="A231" s="452"/>
      <c r="B231" s="45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</row>
    <row r="232">
      <c r="A232" s="452"/>
      <c r="B232" s="45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</row>
    <row r="233">
      <c r="A233" s="452"/>
      <c r="B233" s="45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</row>
    <row r="234">
      <c r="A234" s="452"/>
      <c r="B234" s="45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</row>
    <row r="235">
      <c r="A235" s="452"/>
      <c r="B235" s="45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</row>
    <row r="236">
      <c r="A236" s="452"/>
      <c r="B236" s="45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</row>
    <row r="237">
      <c r="A237" s="452"/>
      <c r="B237" s="45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</row>
    <row r="238">
      <c r="A238" s="452"/>
      <c r="B238" s="45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</row>
    <row r="239">
      <c r="A239" s="452"/>
      <c r="B239" s="45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</row>
    <row r="240">
      <c r="A240" s="452"/>
      <c r="B240" s="45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</row>
    <row r="241">
      <c r="A241" s="452"/>
      <c r="B241" s="45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</row>
    <row r="242">
      <c r="A242" s="452"/>
      <c r="B242" s="45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</row>
    <row r="243">
      <c r="A243" s="452"/>
      <c r="B243" s="45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</row>
    <row r="244">
      <c r="A244" s="452"/>
      <c r="B244" s="45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</row>
    <row r="245">
      <c r="A245" s="452"/>
      <c r="B245" s="45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</row>
    <row r="246">
      <c r="A246" s="452"/>
      <c r="B246" s="45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</row>
    <row r="247">
      <c r="A247" s="452"/>
      <c r="B247" s="45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</row>
    <row r="248">
      <c r="A248" s="452"/>
      <c r="B248" s="45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</row>
    <row r="249">
      <c r="A249" s="452"/>
      <c r="B249" s="45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</row>
    <row r="250">
      <c r="A250" s="452"/>
      <c r="B250" s="45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</row>
    <row r="251">
      <c r="A251" s="452"/>
      <c r="B251" s="45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</row>
    <row r="252">
      <c r="A252" s="452"/>
      <c r="B252" s="45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</row>
    <row r="253">
      <c r="A253" s="452"/>
      <c r="B253" s="45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</row>
    <row r="254">
      <c r="A254" s="452"/>
      <c r="B254" s="45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</row>
    <row r="255">
      <c r="A255" s="452"/>
      <c r="B255" s="45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</row>
    <row r="256">
      <c r="A256" s="452"/>
      <c r="B256" s="45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</row>
    <row r="257">
      <c r="A257" s="452"/>
      <c r="B257" s="45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</row>
    <row r="258">
      <c r="A258" s="452"/>
      <c r="B258" s="45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</row>
    <row r="259">
      <c r="A259" s="452"/>
      <c r="B259" s="45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</row>
    <row r="260">
      <c r="A260" s="452"/>
      <c r="B260" s="45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</row>
    <row r="261">
      <c r="A261" s="452"/>
      <c r="B261" s="45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</row>
    <row r="262">
      <c r="A262" s="452"/>
      <c r="B262" s="45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</row>
    <row r="263">
      <c r="A263" s="452"/>
      <c r="B263" s="45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</row>
    <row r="264">
      <c r="A264" s="452"/>
      <c r="B264" s="45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</row>
    <row r="265">
      <c r="A265" s="452"/>
      <c r="B265" s="45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</row>
    <row r="266">
      <c r="A266" s="452"/>
      <c r="B266" s="45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</row>
    <row r="267">
      <c r="A267" s="452"/>
      <c r="B267" s="45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</row>
    <row r="268">
      <c r="A268" s="452"/>
      <c r="B268" s="45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</row>
    <row r="269">
      <c r="A269" s="452"/>
      <c r="B269" s="45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</row>
    <row r="270">
      <c r="A270" s="452"/>
      <c r="B270" s="45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</row>
    <row r="271">
      <c r="A271" s="452"/>
      <c r="B271" s="45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</row>
    <row r="272">
      <c r="A272" s="452"/>
      <c r="B272" s="45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</row>
    <row r="273">
      <c r="A273" s="452"/>
      <c r="B273" s="45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</row>
    <row r="274">
      <c r="A274" s="452"/>
      <c r="B274" s="45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</row>
    <row r="275">
      <c r="A275" s="452"/>
      <c r="B275" s="45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</row>
    <row r="276">
      <c r="A276" s="452"/>
      <c r="B276" s="45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</row>
    <row r="277">
      <c r="A277" s="452"/>
      <c r="B277" s="45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</row>
    <row r="278">
      <c r="A278" s="452"/>
      <c r="B278" s="45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</row>
    <row r="279">
      <c r="A279" s="452"/>
      <c r="B279" s="45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</row>
    <row r="280">
      <c r="A280" s="452"/>
      <c r="B280" s="45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</row>
    <row r="281">
      <c r="A281" s="452"/>
      <c r="B281" s="45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</row>
    <row r="282">
      <c r="A282" s="452"/>
      <c r="B282" s="45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</row>
    <row r="283">
      <c r="A283" s="452"/>
      <c r="B283" s="45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</row>
    <row r="284">
      <c r="A284" s="452"/>
      <c r="B284" s="45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</row>
    <row r="285">
      <c r="A285" s="452"/>
      <c r="B285" s="45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</row>
    <row r="286">
      <c r="A286" s="452"/>
      <c r="B286" s="45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</row>
    <row r="287">
      <c r="A287" s="452"/>
      <c r="B287" s="45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</row>
    <row r="288">
      <c r="A288" s="452"/>
      <c r="B288" s="45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</row>
    <row r="289">
      <c r="A289" s="452"/>
      <c r="B289" s="45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</row>
    <row r="290">
      <c r="A290" s="452"/>
      <c r="B290" s="45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</row>
    <row r="291">
      <c r="A291" s="452"/>
      <c r="B291" s="45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</row>
    <row r="292">
      <c r="A292" s="452"/>
      <c r="B292" s="45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</row>
    <row r="293">
      <c r="A293" s="452"/>
      <c r="B293" s="45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</row>
    <row r="294">
      <c r="A294" s="452"/>
      <c r="B294" s="45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</row>
    <row r="295">
      <c r="A295" s="452"/>
      <c r="B295" s="45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</row>
    <row r="296">
      <c r="A296" s="452"/>
      <c r="B296" s="45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</row>
    <row r="297">
      <c r="A297" s="452"/>
      <c r="B297" s="45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</row>
    <row r="298">
      <c r="A298" s="452"/>
      <c r="B298" s="45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</row>
    <row r="299">
      <c r="A299" s="452"/>
      <c r="B299" s="45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</row>
    <row r="300">
      <c r="A300" s="452"/>
      <c r="B300" s="45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</row>
    <row r="301">
      <c r="A301" s="452"/>
      <c r="B301" s="45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</row>
    <row r="302">
      <c r="A302" s="452"/>
      <c r="B302" s="45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</row>
    <row r="303">
      <c r="A303" s="452"/>
      <c r="B303" s="45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</row>
    <row r="304">
      <c r="A304" s="452"/>
      <c r="B304" s="45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</row>
    <row r="305">
      <c r="A305" s="452"/>
      <c r="B305" s="45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</row>
    <row r="306">
      <c r="A306" s="452"/>
      <c r="B306" s="45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</row>
    <row r="307">
      <c r="A307" s="452"/>
      <c r="B307" s="45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</row>
    <row r="308">
      <c r="A308" s="452"/>
      <c r="B308" s="45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</row>
    <row r="309">
      <c r="A309" s="452"/>
      <c r="B309" s="45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</row>
    <row r="310">
      <c r="A310" s="452"/>
      <c r="B310" s="45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</row>
    <row r="311">
      <c r="A311" s="452"/>
      <c r="B311" s="45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</row>
    <row r="312">
      <c r="A312" s="452"/>
      <c r="B312" s="45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</row>
    <row r="313">
      <c r="A313" s="452"/>
      <c r="B313" s="45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</row>
    <row r="314">
      <c r="A314" s="452"/>
      <c r="B314" s="45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</row>
    <row r="315">
      <c r="A315" s="452"/>
      <c r="B315" s="45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</row>
    <row r="316">
      <c r="A316" s="452"/>
      <c r="B316" s="45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</row>
    <row r="317">
      <c r="A317" s="452"/>
      <c r="B317" s="45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</row>
    <row r="318">
      <c r="A318" s="452"/>
      <c r="B318" s="45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</row>
    <row r="319">
      <c r="A319" s="452"/>
      <c r="B319" s="45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</row>
    <row r="320">
      <c r="A320" s="452"/>
      <c r="B320" s="45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</row>
    <row r="321">
      <c r="A321" s="452"/>
      <c r="B321" s="45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</row>
    <row r="322">
      <c r="A322" s="452"/>
      <c r="B322" s="45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</row>
    <row r="323">
      <c r="A323" s="452"/>
      <c r="B323" s="45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</row>
    <row r="324">
      <c r="A324" s="452"/>
      <c r="B324" s="45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</row>
    <row r="325">
      <c r="A325" s="452"/>
      <c r="B325" s="45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</row>
    <row r="326">
      <c r="A326" s="452"/>
      <c r="B326" s="45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</row>
    <row r="327">
      <c r="A327" s="452"/>
      <c r="B327" s="45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</row>
    <row r="328">
      <c r="A328" s="452"/>
      <c r="B328" s="45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</row>
    <row r="329">
      <c r="A329" s="452"/>
      <c r="B329" s="45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</row>
    <row r="330">
      <c r="A330" s="452"/>
      <c r="B330" s="45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</row>
    <row r="331">
      <c r="A331" s="452"/>
      <c r="B331" s="45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</row>
    <row r="332">
      <c r="A332" s="452"/>
      <c r="B332" s="45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</row>
    <row r="333">
      <c r="A333" s="452"/>
      <c r="B333" s="45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</row>
    <row r="334">
      <c r="A334" s="452"/>
      <c r="B334" s="45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</row>
    <row r="335">
      <c r="A335" s="452"/>
      <c r="B335" s="45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</row>
    <row r="336">
      <c r="A336" s="452"/>
      <c r="B336" s="45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</row>
    <row r="337">
      <c r="A337" s="452"/>
      <c r="B337" s="45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</row>
    <row r="338">
      <c r="A338" s="452"/>
      <c r="B338" s="45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</row>
    <row r="339">
      <c r="A339" s="452"/>
      <c r="B339" s="45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</row>
    <row r="340">
      <c r="A340" s="452"/>
      <c r="B340" s="45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</row>
    <row r="341">
      <c r="A341" s="452"/>
      <c r="B341" s="45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</row>
    <row r="342">
      <c r="A342" s="452"/>
      <c r="B342" s="45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</row>
    <row r="343">
      <c r="A343" s="452"/>
      <c r="B343" s="45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</row>
    <row r="344">
      <c r="A344" s="452"/>
      <c r="B344" s="45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</row>
    <row r="345">
      <c r="A345" s="452"/>
      <c r="B345" s="45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</row>
    <row r="346">
      <c r="A346" s="452"/>
      <c r="B346" s="45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</row>
    <row r="347">
      <c r="A347" s="452"/>
      <c r="B347" s="45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</row>
    <row r="348">
      <c r="A348" s="452"/>
      <c r="B348" s="45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</row>
    <row r="349">
      <c r="A349" s="452"/>
      <c r="B349" s="45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</row>
    <row r="350">
      <c r="A350" s="452"/>
      <c r="B350" s="45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</row>
    <row r="351">
      <c r="A351" s="452"/>
      <c r="B351" s="45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</row>
    <row r="352">
      <c r="A352" s="452"/>
      <c r="B352" s="45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</row>
    <row r="353">
      <c r="A353" s="452"/>
      <c r="B353" s="45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</row>
    <row r="354">
      <c r="A354" s="452"/>
      <c r="B354" s="45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</row>
    <row r="355">
      <c r="A355" s="452"/>
      <c r="B355" s="45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</row>
    <row r="356">
      <c r="A356" s="452"/>
      <c r="B356" s="45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</row>
    <row r="357">
      <c r="A357" s="452"/>
      <c r="B357" s="45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</row>
    <row r="358">
      <c r="A358" s="452"/>
      <c r="B358" s="45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</row>
    <row r="359">
      <c r="A359" s="452"/>
      <c r="B359" s="45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</row>
    <row r="360">
      <c r="A360" s="452"/>
      <c r="B360" s="45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</row>
    <row r="361">
      <c r="A361" s="452"/>
      <c r="B361" s="45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</row>
    <row r="362">
      <c r="A362" s="452"/>
      <c r="B362" s="45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</row>
    <row r="363">
      <c r="A363" s="452"/>
      <c r="B363" s="45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</row>
    <row r="364">
      <c r="A364" s="452"/>
      <c r="B364" s="45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</row>
    <row r="365">
      <c r="A365" s="452"/>
      <c r="B365" s="45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</row>
    <row r="366">
      <c r="A366" s="452"/>
      <c r="B366" s="45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</row>
    <row r="367">
      <c r="A367" s="452"/>
      <c r="B367" s="45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</row>
    <row r="368">
      <c r="A368" s="452"/>
      <c r="B368" s="45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</row>
    <row r="369">
      <c r="A369" s="452"/>
      <c r="B369" s="45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</row>
    <row r="370">
      <c r="A370" s="452"/>
      <c r="B370" s="45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</row>
    <row r="371">
      <c r="A371" s="452"/>
      <c r="B371" s="45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</row>
    <row r="372">
      <c r="A372" s="452"/>
      <c r="B372" s="45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</row>
    <row r="373">
      <c r="A373" s="452"/>
      <c r="B373" s="45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</row>
    <row r="374">
      <c r="A374" s="452"/>
      <c r="B374" s="45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</row>
    <row r="375">
      <c r="A375" s="452"/>
      <c r="B375" s="45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</row>
    <row r="376">
      <c r="A376" s="452"/>
      <c r="B376" s="45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</row>
    <row r="377">
      <c r="A377" s="452"/>
      <c r="B377" s="45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</row>
    <row r="378">
      <c r="A378" s="452"/>
      <c r="B378" s="45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</row>
    <row r="379">
      <c r="A379" s="452"/>
      <c r="B379" s="45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</row>
    <row r="380">
      <c r="A380" s="452"/>
      <c r="B380" s="45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</row>
    <row r="381">
      <c r="A381" s="452"/>
      <c r="B381" s="45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</row>
    <row r="382">
      <c r="A382" s="452"/>
      <c r="B382" s="45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</row>
    <row r="383">
      <c r="A383" s="452"/>
      <c r="B383" s="45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</row>
    <row r="384">
      <c r="A384" s="452"/>
      <c r="B384" s="45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</row>
    <row r="385">
      <c r="A385" s="452"/>
      <c r="B385" s="45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</row>
    <row r="386">
      <c r="A386" s="452"/>
      <c r="B386" s="45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</row>
    <row r="387">
      <c r="A387" s="452"/>
      <c r="B387" s="45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</row>
    <row r="388">
      <c r="A388" s="452"/>
      <c r="B388" s="45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</row>
    <row r="389">
      <c r="A389" s="452"/>
      <c r="B389" s="45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</row>
    <row r="390">
      <c r="A390" s="452"/>
      <c r="B390" s="45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</row>
    <row r="391">
      <c r="A391" s="452"/>
      <c r="B391" s="45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</row>
    <row r="392">
      <c r="A392" s="452"/>
      <c r="B392" s="45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</row>
    <row r="393">
      <c r="A393" s="452"/>
      <c r="B393" s="45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</row>
    <row r="394">
      <c r="A394" s="452"/>
      <c r="B394" s="45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</row>
    <row r="395">
      <c r="A395" s="452"/>
      <c r="B395" s="45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</row>
    <row r="396">
      <c r="A396" s="452"/>
      <c r="B396" s="45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</row>
    <row r="397">
      <c r="A397" s="452"/>
      <c r="B397" s="45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</row>
    <row r="398">
      <c r="A398" s="452"/>
      <c r="B398" s="45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</row>
    <row r="399">
      <c r="A399" s="452"/>
      <c r="B399" s="45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</row>
    <row r="400">
      <c r="A400" s="452"/>
      <c r="B400" s="45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</row>
    <row r="401">
      <c r="A401" s="452"/>
      <c r="B401" s="45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</row>
    <row r="402">
      <c r="A402" s="452"/>
      <c r="B402" s="45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</row>
    <row r="403">
      <c r="A403" s="452"/>
      <c r="B403" s="45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</row>
    <row r="404">
      <c r="A404" s="452"/>
      <c r="B404" s="45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</row>
    <row r="405">
      <c r="A405" s="452"/>
      <c r="B405" s="45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</row>
    <row r="406">
      <c r="A406" s="452"/>
      <c r="B406" s="45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</row>
    <row r="407">
      <c r="A407" s="452"/>
      <c r="B407" s="45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</row>
    <row r="408">
      <c r="A408" s="452"/>
      <c r="B408" s="45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</row>
    <row r="409">
      <c r="A409" s="452"/>
      <c r="B409" s="45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</row>
    <row r="410">
      <c r="A410" s="452"/>
      <c r="B410" s="45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</row>
    <row r="411">
      <c r="A411" s="452"/>
      <c r="B411" s="45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</row>
    <row r="412">
      <c r="A412" s="452"/>
      <c r="B412" s="45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</row>
    <row r="413">
      <c r="A413" s="452"/>
      <c r="B413" s="45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</row>
    <row r="414">
      <c r="A414" s="452"/>
      <c r="B414" s="45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</row>
    <row r="415">
      <c r="A415" s="452"/>
      <c r="B415" s="45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</row>
    <row r="416">
      <c r="A416" s="452"/>
      <c r="B416" s="45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</row>
    <row r="417">
      <c r="A417" s="452"/>
      <c r="B417" s="45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</row>
    <row r="418">
      <c r="A418" s="452"/>
      <c r="B418" s="45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</row>
    <row r="419">
      <c r="A419" s="452"/>
      <c r="B419" s="45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</row>
    <row r="420">
      <c r="A420" s="452"/>
      <c r="B420" s="45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</row>
    <row r="421">
      <c r="A421" s="452"/>
      <c r="B421" s="45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</row>
    <row r="422">
      <c r="A422" s="452"/>
      <c r="B422" s="45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</row>
    <row r="423">
      <c r="A423" s="452"/>
      <c r="B423" s="45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</row>
    <row r="424">
      <c r="A424" s="452"/>
      <c r="B424" s="45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</row>
    <row r="425">
      <c r="A425" s="452"/>
      <c r="B425" s="45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</row>
    <row r="426">
      <c r="A426" s="452"/>
      <c r="B426" s="45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</row>
    <row r="427">
      <c r="A427" s="452"/>
      <c r="B427" s="45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</row>
    <row r="428">
      <c r="A428" s="452"/>
      <c r="B428" s="45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</row>
    <row r="429">
      <c r="A429" s="452"/>
      <c r="B429" s="45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</row>
    <row r="430">
      <c r="A430" s="452"/>
      <c r="B430" s="45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</row>
    <row r="431">
      <c r="A431" s="452"/>
      <c r="B431" s="45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</row>
    <row r="432">
      <c r="A432" s="452"/>
      <c r="B432" s="45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</row>
    <row r="433">
      <c r="A433" s="452"/>
      <c r="B433" s="45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</row>
    <row r="434">
      <c r="A434" s="452"/>
      <c r="B434" s="45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</row>
    <row r="435">
      <c r="A435" s="452"/>
      <c r="B435" s="45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</row>
    <row r="436">
      <c r="A436" s="452"/>
      <c r="B436" s="45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</row>
    <row r="437">
      <c r="A437" s="452"/>
      <c r="B437" s="45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</row>
    <row r="438">
      <c r="A438" s="452"/>
      <c r="B438" s="45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</row>
    <row r="439">
      <c r="A439" s="452"/>
      <c r="B439" s="45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</row>
    <row r="440">
      <c r="A440" s="452"/>
      <c r="B440" s="45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</row>
    <row r="441">
      <c r="A441" s="452"/>
      <c r="B441" s="45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</row>
    <row r="442">
      <c r="A442" s="452"/>
      <c r="B442" s="45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</row>
    <row r="443">
      <c r="A443" s="452"/>
      <c r="B443" s="45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</row>
    <row r="444">
      <c r="A444" s="452"/>
      <c r="B444" s="45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</row>
    <row r="445">
      <c r="A445" s="452"/>
      <c r="B445" s="45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</row>
    <row r="446">
      <c r="A446" s="452"/>
      <c r="B446" s="45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</row>
    <row r="447">
      <c r="A447" s="452"/>
      <c r="B447" s="45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</row>
    <row r="448">
      <c r="A448" s="452"/>
      <c r="B448" s="45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</row>
    <row r="449">
      <c r="A449" s="452"/>
      <c r="B449" s="45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</row>
    <row r="450">
      <c r="A450" s="452"/>
      <c r="B450" s="45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</row>
    <row r="451">
      <c r="A451" s="452"/>
      <c r="B451" s="45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</row>
    <row r="452">
      <c r="A452" s="452"/>
      <c r="B452" s="45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</row>
    <row r="453">
      <c r="A453" s="452"/>
      <c r="B453" s="45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</row>
    <row r="454">
      <c r="A454" s="452"/>
      <c r="B454" s="45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</row>
    <row r="455">
      <c r="A455" s="452"/>
      <c r="B455" s="45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</row>
    <row r="456">
      <c r="A456" s="452"/>
      <c r="B456" s="45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</row>
    <row r="457">
      <c r="A457" s="452"/>
      <c r="B457" s="45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</row>
    <row r="458">
      <c r="A458" s="452"/>
      <c r="B458" s="45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</row>
    <row r="459">
      <c r="A459" s="452"/>
      <c r="B459" s="45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</row>
    <row r="460">
      <c r="A460" s="452"/>
      <c r="B460" s="45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</row>
    <row r="461">
      <c r="A461" s="452"/>
      <c r="B461" s="45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</row>
    <row r="462">
      <c r="A462" s="452"/>
      <c r="B462" s="45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</row>
    <row r="463">
      <c r="A463" s="452"/>
      <c r="B463" s="45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</row>
    <row r="464">
      <c r="A464" s="452"/>
      <c r="B464" s="45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</row>
    <row r="465">
      <c r="A465" s="452"/>
      <c r="B465" s="45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</row>
    <row r="466">
      <c r="A466" s="452"/>
      <c r="B466" s="45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</row>
    <row r="467">
      <c r="A467" s="452"/>
      <c r="B467" s="45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</row>
    <row r="468">
      <c r="A468" s="452"/>
      <c r="B468" s="45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</row>
    <row r="469">
      <c r="A469" s="452"/>
      <c r="B469" s="45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</row>
    <row r="470">
      <c r="A470" s="452"/>
      <c r="B470" s="45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</row>
    <row r="471">
      <c r="A471" s="452"/>
      <c r="B471" s="45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</row>
    <row r="472">
      <c r="A472" s="452"/>
      <c r="B472" s="45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</row>
    <row r="473">
      <c r="A473" s="452"/>
      <c r="B473" s="45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</row>
    <row r="474">
      <c r="A474" s="452"/>
      <c r="B474" s="45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</row>
    <row r="475">
      <c r="A475" s="452"/>
      <c r="B475" s="45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</row>
    <row r="476">
      <c r="A476" s="452"/>
      <c r="B476" s="45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</row>
    <row r="477">
      <c r="A477" s="452"/>
      <c r="B477" s="45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</row>
    <row r="478">
      <c r="A478" s="452"/>
      <c r="B478" s="45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</row>
    <row r="479">
      <c r="A479" s="452"/>
      <c r="B479" s="45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</row>
    <row r="480">
      <c r="A480" s="452"/>
      <c r="B480" s="45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</row>
    <row r="481">
      <c r="A481" s="452"/>
      <c r="B481" s="45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</row>
    <row r="482">
      <c r="A482" s="452"/>
      <c r="B482" s="45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</row>
    <row r="483">
      <c r="A483" s="452"/>
      <c r="B483" s="45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</row>
    <row r="484">
      <c r="A484" s="452"/>
      <c r="B484" s="45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</row>
    <row r="485">
      <c r="A485" s="452"/>
      <c r="B485" s="45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</row>
    <row r="486">
      <c r="A486" s="452"/>
      <c r="B486" s="45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</row>
    <row r="487">
      <c r="A487" s="452"/>
      <c r="B487" s="45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</row>
    <row r="488">
      <c r="A488" s="452"/>
      <c r="B488" s="45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</row>
    <row r="489">
      <c r="A489" s="452"/>
      <c r="B489" s="45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</row>
    <row r="490">
      <c r="A490" s="452"/>
      <c r="B490" s="45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</row>
    <row r="491">
      <c r="A491" s="452"/>
      <c r="B491" s="45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</row>
    <row r="492">
      <c r="A492" s="452"/>
      <c r="B492" s="45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</row>
    <row r="493">
      <c r="A493" s="452"/>
      <c r="B493" s="45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</row>
    <row r="494">
      <c r="A494" s="452"/>
      <c r="B494" s="45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</row>
    <row r="495">
      <c r="A495" s="452"/>
      <c r="B495" s="45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</row>
    <row r="496">
      <c r="A496" s="452"/>
      <c r="B496" s="45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</row>
    <row r="497">
      <c r="A497" s="452"/>
      <c r="B497" s="45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</row>
    <row r="498">
      <c r="A498" s="452"/>
      <c r="B498" s="45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</row>
    <row r="499">
      <c r="A499" s="452"/>
      <c r="B499" s="45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</row>
    <row r="500">
      <c r="A500" s="452"/>
      <c r="B500" s="45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</row>
    <row r="501">
      <c r="A501" s="452"/>
      <c r="B501" s="45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</row>
    <row r="502">
      <c r="A502" s="452"/>
      <c r="B502" s="45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</row>
    <row r="503">
      <c r="A503" s="452"/>
      <c r="B503" s="45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</row>
    <row r="504">
      <c r="A504" s="452"/>
      <c r="B504" s="45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</row>
    <row r="505">
      <c r="A505" s="452"/>
      <c r="B505" s="45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</row>
    <row r="506">
      <c r="A506" s="452"/>
      <c r="B506" s="45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</row>
    <row r="507">
      <c r="A507" s="452"/>
      <c r="B507" s="45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</row>
    <row r="508">
      <c r="A508" s="452"/>
      <c r="B508" s="45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</row>
    <row r="509">
      <c r="A509" s="452"/>
      <c r="B509" s="45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</row>
    <row r="510">
      <c r="A510" s="452"/>
      <c r="B510" s="45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</row>
    <row r="511">
      <c r="A511" s="452"/>
      <c r="B511" s="45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</row>
    <row r="512">
      <c r="A512" s="452"/>
      <c r="B512" s="45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</row>
    <row r="513">
      <c r="A513" s="452"/>
      <c r="B513" s="45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</row>
    <row r="514">
      <c r="A514" s="452"/>
      <c r="B514" s="45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</row>
    <row r="515">
      <c r="A515" s="452"/>
      <c r="B515" s="45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</row>
    <row r="516">
      <c r="A516" s="452"/>
      <c r="B516" s="45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</row>
    <row r="517">
      <c r="A517" s="452"/>
      <c r="B517" s="45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</row>
    <row r="518">
      <c r="A518" s="452"/>
      <c r="B518" s="45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</row>
    <row r="519">
      <c r="A519" s="452"/>
      <c r="B519" s="45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</row>
    <row r="520">
      <c r="A520" s="452"/>
      <c r="B520" s="45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</row>
    <row r="521">
      <c r="A521" s="452"/>
      <c r="B521" s="45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</row>
    <row r="522">
      <c r="A522" s="452"/>
      <c r="B522" s="45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</row>
    <row r="523">
      <c r="A523" s="452"/>
      <c r="B523" s="45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</row>
    <row r="524">
      <c r="A524" s="452"/>
      <c r="B524" s="45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</row>
    <row r="525">
      <c r="A525" s="452"/>
      <c r="B525" s="45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</row>
    <row r="526">
      <c r="A526" s="452"/>
      <c r="B526" s="45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</row>
    <row r="527">
      <c r="A527" s="452"/>
      <c r="B527" s="45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</row>
    <row r="528">
      <c r="A528" s="452"/>
      <c r="B528" s="45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</row>
    <row r="529">
      <c r="A529" s="452"/>
      <c r="B529" s="45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</row>
    <row r="530">
      <c r="A530" s="452"/>
      <c r="B530" s="45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</row>
    <row r="531">
      <c r="A531" s="452"/>
      <c r="B531" s="45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</row>
    <row r="532">
      <c r="A532" s="452"/>
      <c r="B532" s="45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</row>
    <row r="533">
      <c r="A533" s="452"/>
      <c r="B533" s="45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</row>
    <row r="534">
      <c r="A534" s="452"/>
      <c r="B534" s="45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</row>
    <row r="535">
      <c r="A535" s="452"/>
      <c r="B535" s="45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</row>
    <row r="536">
      <c r="A536" s="452"/>
      <c r="B536" s="45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</row>
    <row r="537">
      <c r="A537" s="452"/>
      <c r="B537" s="45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</row>
    <row r="538">
      <c r="A538" s="452"/>
      <c r="B538" s="45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</row>
    <row r="539">
      <c r="A539" s="452"/>
      <c r="B539" s="45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</row>
    <row r="540">
      <c r="A540" s="452"/>
      <c r="B540" s="45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</row>
    <row r="541">
      <c r="A541" s="452"/>
      <c r="B541" s="45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</row>
    <row r="542">
      <c r="A542" s="452"/>
      <c r="B542" s="45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</row>
    <row r="543">
      <c r="A543" s="452"/>
      <c r="B543" s="45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</row>
    <row r="544">
      <c r="A544" s="452"/>
      <c r="B544" s="45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</row>
    <row r="545">
      <c r="A545" s="452"/>
      <c r="B545" s="45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</row>
    <row r="546">
      <c r="A546" s="452"/>
      <c r="B546" s="45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</row>
    <row r="547">
      <c r="A547" s="452"/>
      <c r="B547" s="45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</row>
    <row r="548">
      <c r="A548" s="452"/>
      <c r="B548" s="45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</row>
    <row r="549">
      <c r="A549" s="452"/>
      <c r="B549" s="45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</row>
    <row r="550">
      <c r="A550" s="452"/>
      <c r="B550" s="45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</row>
    <row r="551">
      <c r="A551" s="452"/>
      <c r="B551" s="45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</row>
    <row r="552">
      <c r="A552" s="452"/>
      <c r="B552" s="45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</row>
    <row r="553">
      <c r="A553" s="452"/>
      <c r="B553" s="45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</row>
    <row r="554">
      <c r="A554" s="452"/>
      <c r="B554" s="45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</row>
    <row r="555">
      <c r="A555" s="452"/>
      <c r="B555" s="45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</row>
    <row r="556">
      <c r="A556" s="452"/>
      <c r="B556" s="45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</row>
    <row r="557">
      <c r="A557" s="452"/>
      <c r="B557" s="45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</row>
    <row r="558">
      <c r="A558" s="452"/>
      <c r="B558" s="45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</row>
    <row r="559">
      <c r="A559" s="452"/>
      <c r="B559" s="45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</row>
    <row r="560">
      <c r="A560" s="452"/>
      <c r="B560" s="45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</row>
    <row r="561">
      <c r="A561" s="452"/>
      <c r="B561" s="45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</row>
    <row r="562">
      <c r="A562" s="452"/>
      <c r="B562" s="45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</row>
    <row r="563">
      <c r="A563" s="452"/>
      <c r="B563" s="45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</row>
    <row r="564">
      <c r="A564" s="452"/>
      <c r="B564" s="45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</row>
    <row r="565">
      <c r="A565" s="452"/>
      <c r="B565" s="45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</row>
    <row r="566">
      <c r="A566" s="452"/>
      <c r="B566" s="45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</row>
    <row r="567">
      <c r="A567" s="452"/>
      <c r="B567" s="45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</row>
    <row r="568">
      <c r="A568" s="452"/>
      <c r="B568" s="45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</row>
    <row r="569">
      <c r="A569" s="452"/>
      <c r="B569" s="45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</row>
    <row r="570">
      <c r="A570" s="452"/>
      <c r="B570" s="45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</row>
    <row r="571">
      <c r="A571" s="452"/>
      <c r="B571" s="45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</row>
    <row r="572">
      <c r="A572" s="452"/>
      <c r="B572" s="45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</row>
    <row r="573">
      <c r="A573" s="452"/>
      <c r="B573" s="45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</row>
    <row r="574">
      <c r="A574" s="452"/>
      <c r="B574" s="45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</row>
    <row r="575">
      <c r="A575" s="452"/>
      <c r="B575" s="45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</row>
    <row r="576">
      <c r="A576" s="452"/>
      <c r="B576" s="45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</row>
    <row r="577">
      <c r="A577" s="452"/>
      <c r="B577" s="45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</row>
    <row r="578">
      <c r="A578" s="452"/>
      <c r="B578" s="45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</row>
    <row r="579">
      <c r="A579" s="452"/>
      <c r="B579" s="45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</row>
    <row r="580">
      <c r="A580" s="452"/>
      <c r="B580" s="45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</row>
    <row r="581">
      <c r="A581" s="452"/>
      <c r="B581" s="45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</row>
    <row r="582">
      <c r="A582" s="452"/>
      <c r="B582" s="45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</row>
    <row r="583">
      <c r="A583" s="452"/>
      <c r="B583" s="45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</row>
    <row r="584">
      <c r="A584" s="452"/>
      <c r="B584" s="45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</row>
    <row r="585">
      <c r="A585" s="452"/>
      <c r="B585" s="45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</row>
    <row r="586">
      <c r="A586" s="452"/>
      <c r="B586" s="45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</row>
    <row r="587">
      <c r="A587" s="452"/>
      <c r="B587" s="45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</row>
    <row r="588">
      <c r="A588" s="452"/>
      <c r="B588" s="45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</row>
    <row r="589">
      <c r="A589" s="452"/>
      <c r="B589" s="45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</row>
    <row r="590">
      <c r="A590" s="452"/>
      <c r="B590" s="45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</row>
    <row r="591">
      <c r="A591" s="452"/>
      <c r="B591" s="45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</row>
    <row r="592">
      <c r="A592" s="452"/>
      <c r="B592" s="45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</row>
    <row r="593">
      <c r="A593" s="452"/>
      <c r="B593" s="45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</row>
    <row r="594">
      <c r="A594" s="452"/>
      <c r="B594" s="45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</row>
    <row r="595">
      <c r="A595" s="452"/>
      <c r="B595" s="45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</row>
    <row r="596">
      <c r="A596" s="452"/>
      <c r="B596" s="45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</row>
    <row r="597">
      <c r="A597" s="452"/>
      <c r="B597" s="45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</row>
    <row r="598">
      <c r="A598" s="452"/>
      <c r="B598" s="45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</row>
    <row r="599">
      <c r="A599" s="452"/>
      <c r="B599" s="45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</row>
    <row r="600">
      <c r="A600" s="452"/>
      <c r="B600" s="45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</row>
    <row r="601">
      <c r="A601" s="452"/>
      <c r="B601" s="45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</row>
    <row r="602">
      <c r="A602" s="452"/>
      <c r="B602" s="45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</row>
    <row r="603">
      <c r="A603" s="452"/>
      <c r="B603" s="45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</row>
    <row r="604">
      <c r="A604" s="452"/>
      <c r="B604" s="45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</row>
    <row r="605">
      <c r="A605" s="452"/>
      <c r="B605" s="45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</row>
    <row r="606">
      <c r="A606" s="452"/>
      <c r="B606" s="45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</row>
    <row r="607">
      <c r="A607" s="452"/>
      <c r="B607" s="45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</row>
    <row r="608">
      <c r="A608" s="452"/>
      <c r="B608" s="45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</row>
    <row r="609">
      <c r="A609" s="452"/>
      <c r="B609" s="45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</row>
    <row r="610">
      <c r="A610" s="452"/>
      <c r="B610" s="45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</row>
    <row r="611">
      <c r="A611" s="452"/>
      <c r="B611" s="45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</row>
    <row r="612">
      <c r="A612" s="452"/>
      <c r="B612" s="45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</row>
    <row r="613">
      <c r="A613" s="452"/>
      <c r="B613" s="45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  <c r="KB613" s="12"/>
      <c r="KC613" s="12"/>
      <c r="KD613" s="12"/>
      <c r="KE613" s="12"/>
      <c r="KF613" s="12"/>
      <c r="KG613" s="12"/>
      <c r="KH613" s="12"/>
      <c r="KI613" s="12"/>
      <c r="KJ613" s="12"/>
      <c r="KK613" s="12"/>
      <c r="KL613" s="12"/>
      <c r="KM613" s="12"/>
      <c r="KN613" s="12"/>
      <c r="KO613" s="12"/>
      <c r="KP613" s="12"/>
      <c r="KQ613" s="12"/>
      <c r="KR613" s="12"/>
      <c r="KS613" s="12"/>
      <c r="KT613" s="12"/>
      <c r="KU613" s="12"/>
      <c r="KV613" s="12"/>
      <c r="KW613" s="12"/>
      <c r="KX613" s="12"/>
      <c r="KY613" s="12"/>
      <c r="KZ613" s="12"/>
      <c r="LA613" s="12"/>
      <c r="LB613" s="12"/>
      <c r="LC613" s="12"/>
      <c r="LD613" s="12"/>
      <c r="LE613" s="12"/>
      <c r="LF613" s="12"/>
      <c r="LG613" s="12"/>
      <c r="LH613" s="12"/>
      <c r="LI613" s="12"/>
      <c r="LJ613" s="12"/>
      <c r="LK613" s="12"/>
      <c r="LL613" s="12"/>
      <c r="LM613" s="12"/>
      <c r="LN613" s="12"/>
      <c r="LO613" s="12"/>
      <c r="LP613" s="12"/>
      <c r="LQ613" s="12"/>
      <c r="LR613" s="12"/>
      <c r="LS613" s="12"/>
      <c r="LT613" s="12"/>
      <c r="LU613" s="12"/>
      <c r="LV613" s="12"/>
      <c r="LW613" s="12"/>
      <c r="LX613" s="12"/>
      <c r="LY613" s="12"/>
      <c r="LZ613" s="12"/>
      <c r="MA613" s="12"/>
      <c r="MB613" s="12"/>
      <c r="MC613" s="12"/>
      <c r="MD613" s="12"/>
      <c r="ME613" s="12"/>
      <c r="MF613" s="12"/>
      <c r="MG613" s="12"/>
      <c r="MH613" s="12"/>
      <c r="MI613" s="12"/>
      <c r="MJ613" s="12"/>
      <c r="MK613" s="12"/>
      <c r="ML613" s="12"/>
      <c r="MM613" s="12"/>
      <c r="MN613" s="12"/>
      <c r="MO613" s="12"/>
      <c r="MP613" s="12"/>
      <c r="MQ613" s="12"/>
      <c r="MR613" s="12"/>
      <c r="MS613" s="12"/>
      <c r="MT613" s="12"/>
      <c r="MU613" s="12"/>
      <c r="MV613" s="12"/>
      <c r="MW613" s="12"/>
      <c r="MX613" s="12"/>
      <c r="MY613" s="12"/>
      <c r="MZ613" s="12"/>
      <c r="NA613" s="12"/>
      <c r="NB613" s="12"/>
      <c r="NC613" s="12"/>
      <c r="ND613" s="12"/>
      <c r="NE613" s="12"/>
      <c r="NF613" s="12"/>
      <c r="NG613" s="12"/>
      <c r="NH613" s="12"/>
      <c r="NI613" s="12"/>
      <c r="NJ613" s="12"/>
      <c r="NK613" s="12"/>
      <c r="NL613" s="12"/>
      <c r="NM613" s="12"/>
      <c r="NN613" s="12"/>
      <c r="NO613" s="12"/>
      <c r="NP613" s="12"/>
      <c r="NQ613" s="12"/>
      <c r="NR613" s="12"/>
      <c r="NS613" s="12"/>
      <c r="NT613" s="12"/>
      <c r="NU613" s="12"/>
      <c r="NV613" s="12"/>
      <c r="NW613" s="12"/>
      <c r="NX613" s="12"/>
      <c r="NY613" s="12"/>
      <c r="NZ613" s="12"/>
      <c r="OA613" s="12"/>
      <c r="OB613" s="12"/>
      <c r="OC613" s="12"/>
      <c r="OD613" s="12"/>
      <c r="OE613" s="12"/>
      <c r="OF613" s="12"/>
      <c r="OG613" s="12"/>
      <c r="OH613" s="12"/>
      <c r="OI613" s="12"/>
      <c r="OJ613" s="12"/>
      <c r="OK613" s="12"/>
      <c r="OL613" s="12"/>
      <c r="OM613" s="12"/>
      <c r="ON613" s="12"/>
      <c r="OO613" s="12"/>
      <c r="OP613" s="12"/>
      <c r="OQ613" s="12"/>
      <c r="OR613" s="12"/>
      <c r="OS613" s="12"/>
      <c r="OT613" s="12"/>
      <c r="OU613" s="12"/>
      <c r="OV613" s="12"/>
      <c r="OW613" s="12"/>
      <c r="OX613" s="12"/>
      <c r="OY613" s="12"/>
      <c r="OZ613" s="12"/>
      <c r="PA613" s="12"/>
      <c r="PB613" s="12"/>
      <c r="PC613" s="12"/>
      <c r="PD613" s="12"/>
      <c r="PE613" s="12"/>
      <c r="PF613" s="12"/>
      <c r="PG613" s="12"/>
      <c r="PH613" s="12"/>
      <c r="PI613" s="12"/>
      <c r="PJ613" s="12"/>
      <c r="PK613" s="12"/>
      <c r="PL613" s="12"/>
      <c r="PM613" s="12"/>
      <c r="PN613" s="12"/>
      <c r="PO613" s="12"/>
      <c r="PP613" s="12"/>
    </row>
    <row r="614">
      <c r="A614" s="452"/>
      <c r="B614" s="45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  <c r="IU614" s="12"/>
      <c r="IV614" s="12"/>
      <c r="IW614" s="12"/>
      <c r="IX614" s="12"/>
      <c r="IY614" s="12"/>
      <c r="IZ614" s="12"/>
      <c r="JA614" s="12"/>
      <c r="JB614" s="12"/>
      <c r="JC614" s="12"/>
      <c r="JD614" s="12"/>
      <c r="JE614" s="12"/>
      <c r="JF614" s="12"/>
      <c r="JG614" s="12"/>
      <c r="JH614" s="12"/>
      <c r="JI614" s="12"/>
      <c r="JJ614" s="12"/>
      <c r="JK614" s="12"/>
      <c r="JL614" s="12"/>
      <c r="JM614" s="12"/>
      <c r="JN614" s="12"/>
      <c r="JO614" s="12"/>
      <c r="JP614" s="12"/>
      <c r="JQ614" s="12"/>
      <c r="JR614" s="12"/>
      <c r="JS614" s="12"/>
      <c r="JT614" s="12"/>
      <c r="JU614" s="12"/>
      <c r="JV614" s="12"/>
      <c r="JW614" s="12"/>
      <c r="JX614" s="12"/>
      <c r="JY614" s="12"/>
      <c r="JZ614" s="12"/>
      <c r="KA614" s="12"/>
      <c r="KB614" s="12"/>
      <c r="KC614" s="12"/>
      <c r="KD614" s="12"/>
      <c r="KE614" s="12"/>
      <c r="KF614" s="12"/>
      <c r="KG614" s="12"/>
      <c r="KH614" s="12"/>
      <c r="KI614" s="12"/>
      <c r="KJ614" s="12"/>
      <c r="KK614" s="12"/>
      <c r="KL614" s="12"/>
      <c r="KM614" s="12"/>
      <c r="KN614" s="12"/>
      <c r="KO614" s="12"/>
      <c r="KP614" s="12"/>
      <c r="KQ614" s="12"/>
      <c r="KR614" s="12"/>
      <c r="KS614" s="12"/>
      <c r="KT614" s="12"/>
      <c r="KU614" s="12"/>
      <c r="KV614" s="12"/>
      <c r="KW614" s="12"/>
      <c r="KX614" s="12"/>
      <c r="KY614" s="12"/>
      <c r="KZ614" s="12"/>
      <c r="LA614" s="12"/>
      <c r="LB614" s="12"/>
      <c r="LC614" s="12"/>
      <c r="LD614" s="12"/>
      <c r="LE614" s="12"/>
      <c r="LF614" s="12"/>
      <c r="LG614" s="12"/>
      <c r="LH614" s="12"/>
      <c r="LI614" s="12"/>
      <c r="LJ614" s="12"/>
      <c r="LK614" s="12"/>
      <c r="LL614" s="12"/>
      <c r="LM614" s="12"/>
      <c r="LN614" s="12"/>
      <c r="LO614" s="12"/>
      <c r="LP614" s="12"/>
      <c r="LQ614" s="12"/>
      <c r="LR614" s="12"/>
      <c r="LS614" s="12"/>
      <c r="LT614" s="12"/>
      <c r="LU614" s="12"/>
      <c r="LV614" s="12"/>
      <c r="LW614" s="12"/>
      <c r="LX614" s="12"/>
      <c r="LY614" s="12"/>
      <c r="LZ614" s="12"/>
      <c r="MA614" s="12"/>
      <c r="MB614" s="12"/>
      <c r="MC614" s="12"/>
      <c r="MD614" s="12"/>
      <c r="ME614" s="12"/>
      <c r="MF614" s="12"/>
      <c r="MG614" s="12"/>
      <c r="MH614" s="12"/>
      <c r="MI614" s="12"/>
      <c r="MJ614" s="12"/>
      <c r="MK614" s="12"/>
      <c r="ML614" s="12"/>
      <c r="MM614" s="12"/>
      <c r="MN614" s="12"/>
      <c r="MO614" s="12"/>
      <c r="MP614" s="12"/>
      <c r="MQ614" s="12"/>
      <c r="MR614" s="12"/>
      <c r="MS614" s="12"/>
      <c r="MT614" s="12"/>
      <c r="MU614" s="12"/>
      <c r="MV614" s="12"/>
      <c r="MW614" s="12"/>
      <c r="MX614" s="12"/>
      <c r="MY614" s="12"/>
      <c r="MZ614" s="12"/>
      <c r="NA614" s="12"/>
      <c r="NB614" s="12"/>
      <c r="NC614" s="12"/>
      <c r="ND614" s="12"/>
      <c r="NE614" s="12"/>
      <c r="NF614" s="12"/>
      <c r="NG614" s="12"/>
      <c r="NH614" s="12"/>
      <c r="NI614" s="12"/>
      <c r="NJ614" s="12"/>
      <c r="NK614" s="12"/>
      <c r="NL614" s="12"/>
      <c r="NM614" s="12"/>
      <c r="NN614" s="12"/>
      <c r="NO614" s="12"/>
      <c r="NP614" s="12"/>
      <c r="NQ614" s="12"/>
      <c r="NR614" s="12"/>
      <c r="NS614" s="12"/>
      <c r="NT614" s="12"/>
      <c r="NU614" s="12"/>
      <c r="NV614" s="12"/>
      <c r="NW614" s="12"/>
      <c r="NX614" s="12"/>
      <c r="NY614" s="12"/>
      <c r="NZ614" s="12"/>
      <c r="OA614" s="12"/>
      <c r="OB614" s="12"/>
      <c r="OC614" s="12"/>
      <c r="OD614" s="12"/>
      <c r="OE614" s="12"/>
      <c r="OF614" s="12"/>
      <c r="OG614" s="12"/>
      <c r="OH614" s="12"/>
      <c r="OI614" s="12"/>
      <c r="OJ614" s="12"/>
      <c r="OK614" s="12"/>
      <c r="OL614" s="12"/>
      <c r="OM614" s="12"/>
      <c r="ON614" s="12"/>
      <c r="OO614" s="12"/>
      <c r="OP614" s="12"/>
      <c r="OQ614" s="12"/>
      <c r="OR614" s="12"/>
      <c r="OS614" s="12"/>
      <c r="OT614" s="12"/>
      <c r="OU614" s="12"/>
      <c r="OV614" s="12"/>
      <c r="OW614" s="12"/>
      <c r="OX614" s="12"/>
      <c r="OY614" s="12"/>
      <c r="OZ614" s="12"/>
      <c r="PA614" s="12"/>
      <c r="PB614" s="12"/>
      <c r="PC614" s="12"/>
      <c r="PD614" s="12"/>
      <c r="PE614" s="12"/>
      <c r="PF614" s="12"/>
      <c r="PG614" s="12"/>
      <c r="PH614" s="12"/>
      <c r="PI614" s="12"/>
      <c r="PJ614" s="12"/>
      <c r="PK614" s="12"/>
      <c r="PL614" s="12"/>
      <c r="PM614" s="12"/>
      <c r="PN614" s="12"/>
      <c r="PO614" s="12"/>
      <c r="PP614" s="12"/>
    </row>
    <row r="615">
      <c r="A615" s="452"/>
      <c r="B615" s="45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  <c r="IU615" s="12"/>
      <c r="IV615" s="12"/>
      <c r="IW615" s="12"/>
      <c r="IX615" s="12"/>
      <c r="IY615" s="12"/>
      <c r="IZ615" s="12"/>
      <c r="JA615" s="12"/>
      <c r="JB615" s="12"/>
      <c r="JC615" s="12"/>
      <c r="JD615" s="12"/>
      <c r="JE615" s="12"/>
      <c r="JF615" s="12"/>
      <c r="JG615" s="12"/>
      <c r="JH615" s="12"/>
      <c r="JI615" s="12"/>
      <c r="JJ615" s="12"/>
      <c r="JK615" s="12"/>
      <c r="JL615" s="12"/>
      <c r="JM615" s="12"/>
      <c r="JN615" s="12"/>
      <c r="JO615" s="12"/>
      <c r="JP615" s="12"/>
      <c r="JQ615" s="12"/>
      <c r="JR615" s="12"/>
      <c r="JS615" s="12"/>
      <c r="JT615" s="12"/>
      <c r="JU615" s="12"/>
      <c r="JV615" s="12"/>
      <c r="JW615" s="12"/>
      <c r="JX615" s="12"/>
      <c r="JY615" s="12"/>
      <c r="JZ615" s="12"/>
      <c r="KA615" s="12"/>
      <c r="KB615" s="12"/>
      <c r="KC615" s="12"/>
      <c r="KD615" s="12"/>
      <c r="KE615" s="12"/>
      <c r="KF615" s="12"/>
      <c r="KG615" s="12"/>
      <c r="KH615" s="12"/>
      <c r="KI615" s="12"/>
      <c r="KJ615" s="12"/>
      <c r="KK615" s="12"/>
      <c r="KL615" s="12"/>
      <c r="KM615" s="12"/>
      <c r="KN615" s="12"/>
      <c r="KO615" s="12"/>
      <c r="KP615" s="12"/>
      <c r="KQ615" s="12"/>
      <c r="KR615" s="12"/>
      <c r="KS615" s="12"/>
      <c r="KT615" s="12"/>
      <c r="KU615" s="12"/>
      <c r="KV615" s="12"/>
      <c r="KW615" s="12"/>
      <c r="KX615" s="12"/>
      <c r="KY615" s="12"/>
      <c r="KZ615" s="12"/>
      <c r="LA615" s="12"/>
      <c r="LB615" s="12"/>
      <c r="LC615" s="12"/>
      <c r="LD615" s="12"/>
      <c r="LE615" s="12"/>
      <c r="LF615" s="12"/>
      <c r="LG615" s="12"/>
      <c r="LH615" s="12"/>
      <c r="LI615" s="12"/>
      <c r="LJ615" s="12"/>
      <c r="LK615" s="12"/>
      <c r="LL615" s="12"/>
      <c r="LM615" s="12"/>
      <c r="LN615" s="12"/>
      <c r="LO615" s="12"/>
      <c r="LP615" s="12"/>
      <c r="LQ615" s="12"/>
      <c r="LR615" s="12"/>
      <c r="LS615" s="12"/>
      <c r="LT615" s="12"/>
      <c r="LU615" s="12"/>
      <c r="LV615" s="12"/>
      <c r="LW615" s="12"/>
      <c r="LX615" s="12"/>
      <c r="LY615" s="12"/>
      <c r="LZ615" s="12"/>
      <c r="MA615" s="12"/>
      <c r="MB615" s="12"/>
      <c r="MC615" s="12"/>
      <c r="MD615" s="12"/>
      <c r="ME615" s="12"/>
      <c r="MF615" s="12"/>
      <c r="MG615" s="12"/>
      <c r="MH615" s="12"/>
      <c r="MI615" s="12"/>
      <c r="MJ615" s="12"/>
      <c r="MK615" s="12"/>
      <c r="ML615" s="12"/>
      <c r="MM615" s="12"/>
      <c r="MN615" s="12"/>
      <c r="MO615" s="12"/>
      <c r="MP615" s="12"/>
      <c r="MQ615" s="12"/>
      <c r="MR615" s="12"/>
      <c r="MS615" s="12"/>
      <c r="MT615" s="12"/>
      <c r="MU615" s="12"/>
      <c r="MV615" s="12"/>
      <c r="MW615" s="12"/>
      <c r="MX615" s="12"/>
      <c r="MY615" s="12"/>
      <c r="MZ615" s="12"/>
      <c r="NA615" s="12"/>
      <c r="NB615" s="12"/>
      <c r="NC615" s="12"/>
      <c r="ND615" s="12"/>
      <c r="NE615" s="12"/>
      <c r="NF615" s="12"/>
      <c r="NG615" s="12"/>
      <c r="NH615" s="12"/>
      <c r="NI615" s="12"/>
      <c r="NJ615" s="12"/>
      <c r="NK615" s="12"/>
      <c r="NL615" s="12"/>
      <c r="NM615" s="12"/>
      <c r="NN615" s="12"/>
      <c r="NO615" s="12"/>
      <c r="NP615" s="12"/>
      <c r="NQ615" s="12"/>
      <c r="NR615" s="12"/>
      <c r="NS615" s="12"/>
      <c r="NT615" s="12"/>
      <c r="NU615" s="12"/>
      <c r="NV615" s="12"/>
      <c r="NW615" s="12"/>
      <c r="NX615" s="12"/>
      <c r="NY615" s="12"/>
      <c r="NZ615" s="12"/>
      <c r="OA615" s="12"/>
      <c r="OB615" s="12"/>
      <c r="OC615" s="12"/>
      <c r="OD615" s="12"/>
      <c r="OE615" s="12"/>
      <c r="OF615" s="12"/>
      <c r="OG615" s="12"/>
      <c r="OH615" s="12"/>
      <c r="OI615" s="12"/>
      <c r="OJ615" s="12"/>
      <c r="OK615" s="12"/>
      <c r="OL615" s="12"/>
      <c r="OM615" s="12"/>
      <c r="ON615" s="12"/>
      <c r="OO615" s="12"/>
      <c r="OP615" s="12"/>
      <c r="OQ615" s="12"/>
      <c r="OR615" s="12"/>
      <c r="OS615" s="12"/>
      <c r="OT615" s="12"/>
      <c r="OU615" s="12"/>
      <c r="OV615" s="12"/>
      <c r="OW615" s="12"/>
      <c r="OX615" s="12"/>
      <c r="OY615" s="12"/>
      <c r="OZ615" s="12"/>
      <c r="PA615" s="12"/>
      <c r="PB615" s="12"/>
      <c r="PC615" s="12"/>
      <c r="PD615" s="12"/>
      <c r="PE615" s="12"/>
      <c r="PF615" s="12"/>
      <c r="PG615" s="12"/>
      <c r="PH615" s="12"/>
      <c r="PI615" s="12"/>
      <c r="PJ615" s="12"/>
      <c r="PK615" s="12"/>
      <c r="PL615" s="12"/>
      <c r="PM615" s="12"/>
      <c r="PN615" s="12"/>
      <c r="PO615" s="12"/>
      <c r="PP615" s="12"/>
    </row>
    <row r="616">
      <c r="A616" s="452"/>
      <c r="B616" s="45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  <c r="IU616" s="12"/>
      <c r="IV616" s="12"/>
      <c r="IW616" s="12"/>
      <c r="IX616" s="12"/>
      <c r="IY616" s="12"/>
      <c r="IZ616" s="12"/>
      <c r="JA616" s="12"/>
      <c r="JB616" s="12"/>
      <c r="JC616" s="12"/>
      <c r="JD616" s="12"/>
      <c r="JE616" s="12"/>
      <c r="JF616" s="12"/>
      <c r="JG616" s="12"/>
      <c r="JH616" s="12"/>
      <c r="JI616" s="12"/>
      <c r="JJ616" s="12"/>
      <c r="JK616" s="12"/>
      <c r="JL616" s="12"/>
      <c r="JM616" s="12"/>
      <c r="JN616" s="12"/>
      <c r="JO616" s="12"/>
      <c r="JP616" s="12"/>
      <c r="JQ616" s="12"/>
      <c r="JR616" s="12"/>
      <c r="JS616" s="12"/>
      <c r="JT616" s="12"/>
      <c r="JU616" s="12"/>
      <c r="JV616" s="12"/>
      <c r="JW616" s="12"/>
      <c r="JX616" s="12"/>
      <c r="JY616" s="12"/>
      <c r="JZ616" s="12"/>
      <c r="KA616" s="12"/>
      <c r="KB616" s="12"/>
      <c r="KC616" s="12"/>
      <c r="KD616" s="12"/>
      <c r="KE616" s="12"/>
      <c r="KF616" s="12"/>
      <c r="KG616" s="12"/>
      <c r="KH616" s="12"/>
      <c r="KI616" s="12"/>
      <c r="KJ616" s="12"/>
      <c r="KK616" s="12"/>
      <c r="KL616" s="12"/>
      <c r="KM616" s="12"/>
      <c r="KN616" s="12"/>
      <c r="KO616" s="12"/>
      <c r="KP616" s="12"/>
      <c r="KQ616" s="12"/>
      <c r="KR616" s="12"/>
      <c r="KS616" s="12"/>
      <c r="KT616" s="12"/>
      <c r="KU616" s="12"/>
      <c r="KV616" s="12"/>
      <c r="KW616" s="12"/>
      <c r="KX616" s="12"/>
      <c r="KY616" s="12"/>
      <c r="KZ616" s="12"/>
      <c r="LA616" s="12"/>
      <c r="LB616" s="12"/>
      <c r="LC616" s="12"/>
      <c r="LD616" s="12"/>
      <c r="LE616" s="12"/>
      <c r="LF616" s="12"/>
      <c r="LG616" s="12"/>
      <c r="LH616" s="12"/>
      <c r="LI616" s="12"/>
      <c r="LJ616" s="12"/>
      <c r="LK616" s="12"/>
      <c r="LL616" s="12"/>
      <c r="LM616" s="12"/>
      <c r="LN616" s="12"/>
      <c r="LO616" s="12"/>
      <c r="LP616" s="12"/>
      <c r="LQ616" s="12"/>
      <c r="LR616" s="12"/>
      <c r="LS616" s="12"/>
      <c r="LT616" s="12"/>
      <c r="LU616" s="12"/>
      <c r="LV616" s="12"/>
      <c r="LW616" s="12"/>
      <c r="LX616" s="12"/>
      <c r="LY616" s="12"/>
      <c r="LZ616" s="12"/>
      <c r="MA616" s="12"/>
      <c r="MB616" s="12"/>
      <c r="MC616" s="12"/>
      <c r="MD616" s="12"/>
      <c r="ME616" s="12"/>
      <c r="MF616" s="12"/>
      <c r="MG616" s="12"/>
      <c r="MH616" s="12"/>
      <c r="MI616" s="12"/>
      <c r="MJ616" s="12"/>
      <c r="MK616" s="12"/>
      <c r="ML616" s="12"/>
      <c r="MM616" s="12"/>
      <c r="MN616" s="12"/>
      <c r="MO616" s="12"/>
      <c r="MP616" s="12"/>
      <c r="MQ616" s="12"/>
      <c r="MR616" s="12"/>
      <c r="MS616" s="12"/>
      <c r="MT616" s="12"/>
      <c r="MU616" s="12"/>
      <c r="MV616" s="12"/>
      <c r="MW616" s="12"/>
      <c r="MX616" s="12"/>
      <c r="MY616" s="12"/>
      <c r="MZ616" s="12"/>
      <c r="NA616" s="12"/>
      <c r="NB616" s="12"/>
      <c r="NC616" s="12"/>
      <c r="ND616" s="12"/>
      <c r="NE616" s="12"/>
      <c r="NF616" s="12"/>
      <c r="NG616" s="12"/>
      <c r="NH616" s="12"/>
      <c r="NI616" s="12"/>
      <c r="NJ616" s="12"/>
      <c r="NK616" s="12"/>
      <c r="NL616" s="12"/>
      <c r="NM616" s="12"/>
      <c r="NN616" s="12"/>
      <c r="NO616" s="12"/>
      <c r="NP616" s="12"/>
      <c r="NQ616" s="12"/>
      <c r="NR616" s="12"/>
      <c r="NS616" s="12"/>
      <c r="NT616" s="12"/>
      <c r="NU616" s="12"/>
      <c r="NV616" s="12"/>
      <c r="NW616" s="12"/>
      <c r="NX616" s="12"/>
      <c r="NY616" s="12"/>
      <c r="NZ616" s="12"/>
      <c r="OA616" s="12"/>
      <c r="OB616" s="12"/>
      <c r="OC616" s="12"/>
      <c r="OD616" s="12"/>
      <c r="OE616" s="12"/>
      <c r="OF616" s="12"/>
      <c r="OG616" s="12"/>
      <c r="OH616" s="12"/>
      <c r="OI616" s="12"/>
      <c r="OJ616" s="12"/>
      <c r="OK616" s="12"/>
      <c r="OL616" s="12"/>
      <c r="OM616" s="12"/>
      <c r="ON616" s="12"/>
      <c r="OO616" s="12"/>
      <c r="OP616" s="12"/>
      <c r="OQ616" s="12"/>
      <c r="OR616" s="12"/>
      <c r="OS616" s="12"/>
      <c r="OT616" s="12"/>
      <c r="OU616" s="12"/>
      <c r="OV616" s="12"/>
      <c r="OW616" s="12"/>
      <c r="OX616" s="12"/>
      <c r="OY616" s="12"/>
      <c r="OZ616" s="12"/>
      <c r="PA616" s="12"/>
      <c r="PB616" s="12"/>
      <c r="PC616" s="12"/>
      <c r="PD616" s="12"/>
      <c r="PE616" s="12"/>
      <c r="PF616" s="12"/>
      <c r="PG616" s="12"/>
      <c r="PH616" s="12"/>
      <c r="PI616" s="12"/>
      <c r="PJ616" s="12"/>
      <c r="PK616" s="12"/>
      <c r="PL616" s="12"/>
      <c r="PM616" s="12"/>
      <c r="PN616" s="12"/>
      <c r="PO616" s="12"/>
      <c r="PP616" s="12"/>
    </row>
    <row r="617">
      <c r="A617" s="452"/>
      <c r="B617" s="45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L617" s="12"/>
      <c r="JM617" s="12"/>
      <c r="JN617" s="12"/>
      <c r="JO617" s="12"/>
      <c r="JP617" s="12"/>
      <c r="JQ617" s="12"/>
      <c r="JR617" s="12"/>
      <c r="JS617" s="12"/>
      <c r="JT617" s="12"/>
      <c r="JU617" s="12"/>
      <c r="JV617" s="12"/>
      <c r="JW617" s="12"/>
      <c r="JX617" s="12"/>
      <c r="JY617" s="12"/>
      <c r="JZ617" s="12"/>
      <c r="KA617" s="12"/>
      <c r="KB617" s="12"/>
      <c r="KC617" s="12"/>
      <c r="KD617" s="12"/>
      <c r="KE617" s="12"/>
      <c r="KF617" s="12"/>
      <c r="KG617" s="12"/>
      <c r="KH617" s="12"/>
      <c r="KI617" s="12"/>
      <c r="KJ617" s="12"/>
      <c r="KK617" s="12"/>
      <c r="KL617" s="12"/>
      <c r="KM617" s="12"/>
      <c r="KN617" s="12"/>
      <c r="KO617" s="12"/>
      <c r="KP617" s="12"/>
      <c r="KQ617" s="12"/>
      <c r="KR617" s="12"/>
      <c r="KS617" s="12"/>
      <c r="KT617" s="12"/>
      <c r="KU617" s="12"/>
      <c r="KV617" s="12"/>
      <c r="KW617" s="12"/>
      <c r="KX617" s="12"/>
      <c r="KY617" s="12"/>
      <c r="KZ617" s="12"/>
      <c r="LA617" s="12"/>
      <c r="LB617" s="12"/>
      <c r="LC617" s="12"/>
      <c r="LD617" s="12"/>
      <c r="LE617" s="12"/>
      <c r="LF617" s="12"/>
      <c r="LG617" s="12"/>
      <c r="LH617" s="12"/>
      <c r="LI617" s="12"/>
      <c r="LJ617" s="12"/>
      <c r="LK617" s="12"/>
      <c r="LL617" s="12"/>
      <c r="LM617" s="12"/>
      <c r="LN617" s="12"/>
      <c r="LO617" s="12"/>
      <c r="LP617" s="12"/>
      <c r="LQ617" s="12"/>
      <c r="LR617" s="12"/>
      <c r="LS617" s="12"/>
      <c r="LT617" s="12"/>
      <c r="LU617" s="12"/>
      <c r="LV617" s="12"/>
      <c r="LW617" s="12"/>
      <c r="LX617" s="12"/>
      <c r="LY617" s="12"/>
      <c r="LZ617" s="12"/>
      <c r="MA617" s="12"/>
      <c r="MB617" s="12"/>
      <c r="MC617" s="12"/>
      <c r="MD617" s="12"/>
      <c r="ME617" s="12"/>
      <c r="MF617" s="12"/>
      <c r="MG617" s="12"/>
      <c r="MH617" s="12"/>
      <c r="MI617" s="12"/>
      <c r="MJ617" s="12"/>
      <c r="MK617" s="12"/>
      <c r="ML617" s="12"/>
      <c r="MM617" s="12"/>
      <c r="MN617" s="12"/>
      <c r="MO617" s="12"/>
      <c r="MP617" s="12"/>
      <c r="MQ617" s="12"/>
      <c r="MR617" s="12"/>
      <c r="MS617" s="12"/>
      <c r="MT617" s="12"/>
      <c r="MU617" s="12"/>
      <c r="MV617" s="12"/>
      <c r="MW617" s="12"/>
      <c r="MX617" s="12"/>
      <c r="MY617" s="12"/>
      <c r="MZ617" s="12"/>
      <c r="NA617" s="12"/>
      <c r="NB617" s="12"/>
      <c r="NC617" s="12"/>
      <c r="ND617" s="12"/>
      <c r="NE617" s="12"/>
      <c r="NF617" s="12"/>
      <c r="NG617" s="12"/>
      <c r="NH617" s="12"/>
      <c r="NI617" s="12"/>
      <c r="NJ617" s="12"/>
      <c r="NK617" s="12"/>
      <c r="NL617" s="12"/>
      <c r="NM617" s="12"/>
      <c r="NN617" s="12"/>
      <c r="NO617" s="12"/>
      <c r="NP617" s="12"/>
      <c r="NQ617" s="12"/>
      <c r="NR617" s="12"/>
      <c r="NS617" s="12"/>
      <c r="NT617" s="12"/>
      <c r="NU617" s="12"/>
      <c r="NV617" s="12"/>
      <c r="NW617" s="12"/>
      <c r="NX617" s="12"/>
      <c r="NY617" s="12"/>
      <c r="NZ617" s="12"/>
      <c r="OA617" s="12"/>
      <c r="OB617" s="12"/>
      <c r="OC617" s="12"/>
      <c r="OD617" s="12"/>
      <c r="OE617" s="12"/>
      <c r="OF617" s="12"/>
      <c r="OG617" s="12"/>
      <c r="OH617" s="12"/>
      <c r="OI617" s="12"/>
      <c r="OJ617" s="12"/>
      <c r="OK617" s="12"/>
      <c r="OL617" s="12"/>
      <c r="OM617" s="12"/>
      <c r="ON617" s="12"/>
      <c r="OO617" s="12"/>
      <c r="OP617" s="12"/>
      <c r="OQ617" s="12"/>
      <c r="OR617" s="12"/>
      <c r="OS617" s="12"/>
      <c r="OT617" s="12"/>
      <c r="OU617" s="12"/>
      <c r="OV617" s="12"/>
      <c r="OW617" s="12"/>
      <c r="OX617" s="12"/>
      <c r="OY617" s="12"/>
      <c r="OZ617" s="12"/>
      <c r="PA617" s="12"/>
      <c r="PB617" s="12"/>
      <c r="PC617" s="12"/>
      <c r="PD617" s="12"/>
      <c r="PE617" s="12"/>
      <c r="PF617" s="12"/>
      <c r="PG617" s="12"/>
      <c r="PH617" s="12"/>
      <c r="PI617" s="12"/>
      <c r="PJ617" s="12"/>
      <c r="PK617" s="12"/>
      <c r="PL617" s="12"/>
      <c r="PM617" s="12"/>
      <c r="PN617" s="12"/>
      <c r="PO617" s="12"/>
      <c r="PP617" s="12"/>
    </row>
    <row r="618">
      <c r="A618" s="452"/>
      <c r="B618" s="45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  <c r="JA618" s="12"/>
      <c r="JB618" s="12"/>
      <c r="JC618" s="12"/>
      <c r="JD618" s="12"/>
      <c r="JE618" s="12"/>
      <c r="JF618" s="12"/>
      <c r="JG618" s="12"/>
      <c r="JH618" s="12"/>
      <c r="JI618" s="12"/>
      <c r="JJ618" s="12"/>
      <c r="JK618" s="12"/>
      <c r="JL618" s="12"/>
      <c r="JM618" s="12"/>
      <c r="JN618" s="12"/>
      <c r="JO618" s="12"/>
      <c r="JP618" s="12"/>
      <c r="JQ618" s="12"/>
      <c r="JR618" s="12"/>
      <c r="JS618" s="12"/>
      <c r="JT618" s="12"/>
      <c r="JU618" s="12"/>
      <c r="JV618" s="12"/>
      <c r="JW618" s="12"/>
      <c r="JX618" s="12"/>
      <c r="JY618" s="12"/>
      <c r="JZ618" s="12"/>
      <c r="KA618" s="12"/>
      <c r="KB618" s="12"/>
      <c r="KC618" s="12"/>
      <c r="KD618" s="12"/>
      <c r="KE618" s="12"/>
      <c r="KF618" s="12"/>
      <c r="KG618" s="12"/>
      <c r="KH618" s="12"/>
      <c r="KI618" s="12"/>
      <c r="KJ618" s="12"/>
      <c r="KK618" s="12"/>
      <c r="KL618" s="12"/>
      <c r="KM618" s="12"/>
      <c r="KN618" s="12"/>
      <c r="KO618" s="12"/>
      <c r="KP618" s="12"/>
      <c r="KQ618" s="12"/>
      <c r="KR618" s="12"/>
      <c r="KS618" s="12"/>
      <c r="KT618" s="12"/>
      <c r="KU618" s="12"/>
      <c r="KV618" s="12"/>
      <c r="KW618" s="12"/>
      <c r="KX618" s="12"/>
      <c r="KY618" s="12"/>
      <c r="KZ618" s="12"/>
      <c r="LA618" s="12"/>
      <c r="LB618" s="12"/>
      <c r="LC618" s="12"/>
      <c r="LD618" s="12"/>
      <c r="LE618" s="12"/>
      <c r="LF618" s="12"/>
      <c r="LG618" s="12"/>
      <c r="LH618" s="12"/>
      <c r="LI618" s="12"/>
      <c r="LJ618" s="12"/>
      <c r="LK618" s="12"/>
      <c r="LL618" s="12"/>
      <c r="LM618" s="12"/>
      <c r="LN618" s="12"/>
      <c r="LO618" s="12"/>
      <c r="LP618" s="12"/>
      <c r="LQ618" s="12"/>
      <c r="LR618" s="12"/>
      <c r="LS618" s="12"/>
      <c r="LT618" s="12"/>
      <c r="LU618" s="12"/>
      <c r="LV618" s="12"/>
      <c r="LW618" s="12"/>
      <c r="LX618" s="12"/>
      <c r="LY618" s="12"/>
      <c r="LZ618" s="12"/>
      <c r="MA618" s="12"/>
      <c r="MB618" s="12"/>
      <c r="MC618" s="12"/>
      <c r="MD618" s="12"/>
      <c r="ME618" s="12"/>
      <c r="MF618" s="12"/>
      <c r="MG618" s="12"/>
      <c r="MH618" s="12"/>
      <c r="MI618" s="12"/>
      <c r="MJ618" s="12"/>
      <c r="MK618" s="12"/>
      <c r="ML618" s="12"/>
      <c r="MM618" s="12"/>
      <c r="MN618" s="12"/>
      <c r="MO618" s="12"/>
      <c r="MP618" s="12"/>
      <c r="MQ618" s="12"/>
      <c r="MR618" s="12"/>
      <c r="MS618" s="12"/>
      <c r="MT618" s="12"/>
      <c r="MU618" s="12"/>
      <c r="MV618" s="12"/>
      <c r="MW618" s="12"/>
      <c r="MX618" s="12"/>
      <c r="MY618" s="12"/>
      <c r="MZ618" s="12"/>
      <c r="NA618" s="12"/>
      <c r="NB618" s="12"/>
      <c r="NC618" s="12"/>
      <c r="ND618" s="12"/>
      <c r="NE618" s="12"/>
      <c r="NF618" s="12"/>
      <c r="NG618" s="12"/>
      <c r="NH618" s="12"/>
      <c r="NI618" s="12"/>
      <c r="NJ618" s="12"/>
      <c r="NK618" s="12"/>
      <c r="NL618" s="12"/>
      <c r="NM618" s="12"/>
      <c r="NN618" s="12"/>
      <c r="NO618" s="12"/>
      <c r="NP618" s="12"/>
      <c r="NQ618" s="12"/>
      <c r="NR618" s="12"/>
      <c r="NS618" s="12"/>
      <c r="NT618" s="12"/>
      <c r="NU618" s="12"/>
      <c r="NV618" s="12"/>
      <c r="NW618" s="12"/>
      <c r="NX618" s="12"/>
      <c r="NY618" s="12"/>
      <c r="NZ618" s="12"/>
      <c r="OA618" s="12"/>
      <c r="OB618" s="12"/>
      <c r="OC618" s="12"/>
      <c r="OD618" s="12"/>
      <c r="OE618" s="12"/>
      <c r="OF618" s="12"/>
      <c r="OG618" s="12"/>
      <c r="OH618" s="12"/>
      <c r="OI618" s="12"/>
      <c r="OJ618" s="12"/>
      <c r="OK618" s="12"/>
      <c r="OL618" s="12"/>
      <c r="OM618" s="12"/>
      <c r="ON618" s="12"/>
      <c r="OO618" s="12"/>
      <c r="OP618" s="12"/>
      <c r="OQ618" s="12"/>
      <c r="OR618" s="12"/>
      <c r="OS618" s="12"/>
      <c r="OT618" s="12"/>
      <c r="OU618" s="12"/>
      <c r="OV618" s="12"/>
      <c r="OW618" s="12"/>
      <c r="OX618" s="12"/>
      <c r="OY618" s="12"/>
      <c r="OZ618" s="12"/>
      <c r="PA618" s="12"/>
      <c r="PB618" s="12"/>
      <c r="PC618" s="12"/>
      <c r="PD618" s="12"/>
      <c r="PE618" s="12"/>
      <c r="PF618" s="12"/>
      <c r="PG618" s="12"/>
      <c r="PH618" s="12"/>
      <c r="PI618" s="12"/>
      <c r="PJ618" s="12"/>
      <c r="PK618" s="12"/>
      <c r="PL618" s="12"/>
      <c r="PM618" s="12"/>
      <c r="PN618" s="12"/>
      <c r="PO618" s="12"/>
      <c r="PP618" s="12"/>
    </row>
    <row r="619">
      <c r="A619" s="452"/>
      <c r="B619" s="45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  <c r="JA619" s="12"/>
      <c r="JB619" s="12"/>
      <c r="JC619" s="12"/>
      <c r="JD619" s="12"/>
      <c r="JE619" s="12"/>
      <c r="JF619" s="12"/>
      <c r="JG619" s="12"/>
      <c r="JH619" s="12"/>
      <c r="JI619" s="12"/>
      <c r="JJ619" s="12"/>
      <c r="JK619" s="12"/>
      <c r="JL619" s="12"/>
      <c r="JM619" s="12"/>
      <c r="JN619" s="12"/>
      <c r="JO619" s="12"/>
      <c r="JP619" s="12"/>
      <c r="JQ619" s="12"/>
      <c r="JR619" s="12"/>
      <c r="JS619" s="12"/>
      <c r="JT619" s="12"/>
      <c r="JU619" s="12"/>
      <c r="JV619" s="12"/>
      <c r="JW619" s="12"/>
      <c r="JX619" s="12"/>
      <c r="JY619" s="12"/>
      <c r="JZ619" s="12"/>
      <c r="KA619" s="12"/>
      <c r="KB619" s="12"/>
      <c r="KC619" s="12"/>
      <c r="KD619" s="12"/>
      <c r="KE619" s="12"/>
      <c r="KF619" s="12"/>
      <c r="KG619" s="12"/>
      <c r="KH619" s="12"/>
      <c r="KI619" s="12"/>
      <c r="KJ619" s="12"/>
      <c r="KK619" s="12"/>
      <c r="KL619" s="12"/>
      <c r="KM619" s="12"/>
      <c r="KN619" s="12"/>
      <c r="KO619" s="12"/>
      <c r="KP619" s="12"/>
      <c r="KQ619" s="12"/>
      <c r="KR619" s="12"/>
      <c r="KS619" s="12"/>
      <c r="KT619" s="12"/>
      <c r="KU619" s="12"/>
      <c r="KV619" s="12"/>
      <c r="KW619" s="12"/>
      <c r="KX619" s="12"/>
      <c r="KY619" s="12"/>
      <c r="KZ619" s="12"/>
      <c r="LA619" s="12"/>
      <c r="LB619" s="12"/>
      <c r="LC619" s="12"/>
      <c r="LD619" s="12"/>
      <c r="LE619" s="12"/>
      <c r="LF619" s="12"/>
      <c r="LG619" s="12"/>
      <c r="LH619" s="12"/>
      <c r="LI619" s="12"/>
      <c r="LJ619" s="12"/>
      <c r="LK619" s="12"/>
      <c r="LL619" s="12"/>
      <c r="LM619" s="12"/>
      <c r="LN619" s="12"/>
      <c r="LO619" s="12"/>
      <c r="LP619" s="12"/>
      <c r="LQ619" s="12"/>
      <c r="LR619" s="12"/>
      <c r="LS619" s="12"/>
      <c r="LT619" s="12"/>
      <c r="LU619" s="12"/>
      <c r="LV619" s="12"/>
      <c r="LW619" s="12"/>
      <c r="LX619" s="12"/>
      <c r="LY619" s="12"/>
      <c r="LZ619" s="12"/>
      <c r="MA619" s="12"/>
      <c r="MB619" s="12"/>
      <c r="MC619" s="12"/>
      <c r="MD619" s="12"/>
      <c r="ME619" s="12"/>
      <c r="MF619" s="12"/>
      <c r="MG619" s="12"/>
      <c r="MH619" s="12"/>
      <c r="MI619" s="12"/>
      <c r="MJ619" s="12"/>
      <c r="MK619" s="12"/>
      <c r="ML619" s="12"/>
      <c r="MM619" s="12"/>
      <c r="MN619" s="12"/>
      <c r="MO619" s="12"/>
      <c r="MP619" s="12"/>
      <c r="MQ619" s="12"/>
      <c r="MR619" s="12"/>
      <c r="MS619" s="12"/>
      <c r="MT619" s="12"/>
      <c r="MU619" s="12"/>
      <c r="MV619" s="12"/>
      <c r="MW619" s="12"/>
      <c r="MX619" s="12"/>
      <c r="MY619" s="12"/>
      <c r="MZ619" s="12"/>
      <c r="NA619" s="12"/>
      <c r="NB619" s="12"/>
      <c r="NC619" s="12"/>
      <c r="ND619" s="12"/>
      <c r="NE619" s="12"/>
      <c r="NF619" s="12"/>
      <c r="NG619" s="12"/>
      <c r="NH619" s="12"/>
      <c r="NI619" s="12"/>
      <c r="NJ619" s="12"/>
      <c r="NK619" s="12"/>
      <c r="NL619" s="12"/>
      <c r="NM619" s="12"/>
      <c r="NN619" s="12"/>
      <c r="NO619" s="12"/>
      <c r="NP619" s="12"/>
      <c r="NQ619" s="12"/>
      <c r="NR619" s="12"/>
      <c r="NS619" s="12"/>
      <c r="NT619" s="12"/>
      <c r="NU619" s="12"/>
      <c r="NV619" s="12"/>
      <c r="NW619" s="12"/>
      <c r="NX619" s="12"/>
      <c r="NY619" s="12"/>
      <c r="NZ619" s="12"/>
      <c r="OA619" s="12"/>
      <c r="OB619" s="12"/>
      <c r="OC619" s="12"/>
      <c r="OD619" s="12"/>
      <c r="OE619" s="12"/>
      <c r="OF619" s="12"/>
      <c r="OG619" s="12"/>
      <c r="OH619" s="12"/>
      <c r="OI619" s="12"/>
      <c r="OJ619" s="12"/>
      <c r="OK619" s="12"/>
      <c r="OL619" s="12"/>
      <c r="OM619" s="12"/>
      <c r="ON619" s="12"/>
      <c r="OO619" s="12"/>
      <c r="OP619" s="12"/>
      <c r="OQ619" s="12"/>
      <c r="OR619" s="12"/>
      <c r="OS619" s="12"/>
      <c r="OT619" s="12"/>
      <c r="OU619" s="12"/>
      <c r="OV619" s="12"/>
      <c r="OW619" s="12"/>
      <c r="OX619" s="12"/>
      <c r="OY619" s="12"/>
      <c r="OZ619" s="12"/>
      <c r="PA619" s="12"/>
      <c r="PB619" s="12"/>
      <c r="PC619" s="12"/>
      <c r="PD619" s="12"/>
      <c r="PE619" s="12"/>
      <c r="PF619" s="12"/>
      <c r="PG619" s="12"/>
      <c r="PH619" s="12"/>
      <c r="PI619" s="12"/>
      <c r="PJ619" s="12"/>
      <c r="PK619" s="12"/>
      <c r="PL619" s="12"/>
      <c r="PM619" s="12"/>
      <c r="PN619" s="12"/>
      <c r="PO619" s="12"/>
      <c r="PP619" s="12"/>
    </row>
    <row r="620">
      <c r="A620" s="452"/>
      <c r="B620" s="45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  <c r="KB620" s="12"/>
      <c r="KC620" s="12"/>
      <c r="KD620" s="12"/>
      <c r="KE620" s="12"/>
      <c r="KF620" s="12"/>
      <c r="KG620" s="12"/>
      <c r="KH620" s="12"/>
      <c r="KI620" s="12"/>
      <c r="KJ620" s="12"/>
      <c r="KK620" s="12"/>
      <c r="KL620" s="12"/>
      <c r="KM620" s="12"/>
      <c r="KN620" s="12"/>
      <c r="KO620" s="12"/>
      <c r="KP620" s="12"/>
      <c r="KQ620" s="12"/>
      <c r="KR620" s="12"/>
      <c r="KS620" s="12"/>
      <c r="KT620" s="12"/>
      <c r="KU620" s="12"/>
      <c r="KV620" s="12"/>
      <c r="KW620" s="12"/>
      <c r="KX620" s="12"/>
      <c r="KY620" s="12"/>
      <c r="KZ620" s="12"/>
      <c r="LA620" s="12"/>
      <c r="LB620" s="12"/>
      <c r="LC620" s="12"/>
      <c r="LD620" s="12"/>
      <c r="LE620" s="12"/>
      <c r="LF620" s="12"/>
      <c r="LG620" s="12"/>
      <c r="LH620" s="12"/>
      <c r="LI620" s="12"/>
      <c r="LJ620" s="12"/>
      <c r="LK620" s="12"/>
      <c r="LL620" s="12"/>
      <c r="LM620" s="12"/>
      <c r="LN620" s="12"/>
      <c r="LO620" s="12"/>
      <c r="LP620" s="12"/>
      <c r="LQ620" s="12"/>
      <c r="LR620" s="12"/>
      <c r="LS620" s="12"/>
      <c r="LT620" s="12"/>
      <c r="LU620" s="12"/>
      <c r="LV620" s="12"/>
      <c r="LW620" s="12"/>
      <c r="LX620" s="12"/>
      <c r="LY620" s="12"/>
      <c r="LZ620" s="12"/>
      <c r="MA620" s="12"/>
      <c r="MB620" s="12"/>
      <c r="MC620" s="12"/>
      <c r="MD620" s="12"/>
      <c r="ME620" s="12"/>
      <c r="MF620" s="12"/>
      <c r="MG620" s="12"/>
      <c r="MH620" s="12"/>
      <c r="MI620" s="12"/>
      <c r="MJ620" s="12"/>
      <c r="MK620" s="12"/>
      <c r="ML620" s="12"/>
      <c r="MM620" s="12"/>
      <c r="MN620" s="12"/>
      <c r="MO620" s="12"/>
      <c r="MP620" s="12"/>
      <c r="MQ620" s="12"/>
      <c r="MR620" s="12"/>
      <c r="MS620" s="12"/>
      <c r="MT620" s="12"/>
      <c r="MU620" s="12"/>
      <c r="MV620" s="12"/>
      <c r="MW620" s="12"/>
      <c r="MX620" s="12"/>
      <c r="MY620" s="12"/>
      <c r="MZ620" s="12"/>
      <c r="NA620" s="12"/>
      <c r="NB620" s="12"/>
      <c r="NC620" s="12"/>
      <c r="ND620" s="12"/>
      <c r="NE620" s="12"/>
      <c r="NF620" s="12"/>
      <c r="NG620" s="12"/>
      <c r="NH620" s="12"/>
      <c r="NI620" s="12"/>
      <c r="NJ620" s="12"/>
      <c r="NK620" s="12"/>
      <c r="NL620" s="12"/>
      <c r="NM620" s="12"/>
      <c r="NN620" s="12"/>
      <c r="NO620" s="12"/>
      <c r="NP620" s="12"/>
      <c r="NQ620" s="12"/>
      <c r="NR620" s="12"/>
      <c r="NS620" s="12"/>
      <c r="NT620" s="12"/>
      <c r="NU620" s="12"/>
      <c r="NV620" s="12"/>
      <c r="NW620" s="12"/>
      <c r="NX620" s="12"/>
      <c r="NY620" s="12"/>
      <c r="NZ620" s="12"/>
      <c r="OA620" s="12"/>
      <c r="OB620" s="12"/>
      <c r="OC620" s="12"/>
      <c r="OD620" s="12"/>
      <c r="OE620" s="12"/>
      <c r="OF620" s="12"/>
      <c r="OG620" s="12"/>
      <c r="OH620" s="12"/>
      <c r="OI620" s="12"/>
      <c r="OJ620" s="12"/>
      <c r="OK620" s="12"/>
      <c r="OL620" s="12"/>
      <c r="OM620" s="12"/>
      <c r="ON620" s="12"/>
      <c r="OO620" s="12"/>
      <c r="OP620" s="12"/>
      <c r="OQ620" s="12"/>
      <c r="OR620" s="12"/>
      <c r="OS620" s="12"/>
      <c r="OT620" s="12"/>
      <c r="OU620" s="12"/>
      <c r="OV620" s="12"/>
      <c r="OW620" s="12"/>
      <c r="OX620" s="12"/>
      <c r="OY620" s="12"/>
      <c r="OZ620" s="12"/>
      <c r="PA620" s="12"/>
      <c r="PB620" s="12"/>
      <c r="PC620" s="12"/>
      <c r="PD620" s="12"/>
      <c r="PE620" s="12"/>
      <c r="PF620" s="12"/>
      <c r="PG620" s="12"/>
      <c r="PH620" s="12"/>
      <c r="PI620" s="12"/>
      <c r="PJ620" s="12"/>
      <c r="PK620" s="12"/>
      <c r="PL620" s="12"/>
      <c r="PM620" s="12"/>
      <c r="PN620" s="12"/>
      <c r="PO620" s="12"/>
      <c r="PP620" s="12"/>
    </row>
    <row r="621">
      <c r="A621" s="452"/>
      <c r="B621" s="45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  <c r="KB621" s="12"/>
      <c r="KC621" s="12"/>
      <c r="KD621" s="12"/>
      <c r="KE621" s="12"/>
      <c r="KF621" s="12"/>
      <c r="KG621" s="12"/>
      <c r="KH621" s="12"/>
      <c r="KI621" s="12"/>
      <c r="KJ621" s="12"/>
      <c r="KK621" s="12"/>
      <c r="KL621" s="12"/>
      <c r="KM621" s="12"/>
      <c r="KN621" s="12"/>
      <c r="KO621" s="12"/>
      <c r="KP621" s="12"/>
      <c r="KQ621" s="12"/>
      <c r="KR621" s="12"/>
      <c r="KS621" s="12"/>
      <c r="KT621" s="12"/>
      <c r="KU621" s="12"/>
      <c r="KV621" s="12"/>
      <c r="KW621" s="12"/>
      <c r="KX621" s="12"/>
      <c r="KY621" s="12"/>
      <c r="KZ621" s="12"/>
      <c r="LA621" s="12"/>
      <c r="LB621" s="12"/>
      <c r="LC621" s="12"/>
      <c r="LD621" s="12"/>
      <c r="LE621" s="12"/>
      <c r="LF621" s="12"/>
      <c r="LG621" s="12"/>
      <c r="LH621" s="12"/>
      <c r="LI621" s="12"/>
      <c r="LJ621" s="12"/>
      <c r="LK621" s="12"/>
      <c r="LL621" s="12"/>
      <c r="LM621" s="12"/>
      <c r="LN621" s="12"/>
      <c r="LO621" s="12"/>
      <c r="LP621" s="12"/>
      <c r="LQ621" s="12"/>
      <c r="LR621" s="12"/>
      <c r="LS621" s="12"/>
      <c r="LT621" s="12"/>
      <c r="LU621" s="12"/>
      <c r="LV621" s="12"/>
      <c r="LW621" s="12"/>
      <c r="LX621" s="12"/>
      <c r="LY621" s="12"/>
      <c r="LZ621" s="12"/>
      <c r="MA621" s="12"/>
      <c r="MB621" s="12"/>
      <c r="MC621" s="12"/>
      <c r="MD621" s="12"/>
      <c r="ME621" s="12"/>
      <c r="MF621" s="12"/>
      <c r="MG621" s="12"/>
      <c r="MH621" s="12"/>
      <c r="MI621" s="12"/>
      <c r="MJ621" s="12"/>
      <c r="MK621" s="12"/>
      <c r="ML621" s="12"/>
      <c r="MM621" s="12"/>
      <c r="MN621" s="12"/>
      <c r="MO621" s="12"/>
      <c r="MP621" s="12"/>
      <c r="MQ621" s="12"/>
      <c r="MR621" s="12"/>
      <c r="MS621" s="12"/>
      <c r="MT621" s="12"/>
      <c r="MU621" s="12"/>
      <c r="MV621" s="12"/>
      <c r="MW621" s="12"/>
      <c r="MX621" s="12"/>
      <c r="MY621" s="12"/>
      <c r="MZ621" s="12"/>
      <c r="NA621" s="12"/>
      <c r="NB621" s="12"/>
      <c r="NC621" s="12"/>
      <c r="ND621" s="12"/>
      <c r="NE621" s="12"/>
      <c r="NF621" s="12"/>
      <c r="NG621" s="12"/>
      <c r="NH621" s="12"/>
      <c r="NI621" s="12"/>
      <c r="NJ621" s="12"/>
      <c r="NK621" s="12"/>
      <c r="NL621" s="12"/>
      <c r="NM621" s="12"/>
      <c r="NN621" s="12"/>
      <c r="NO621" s="12"/>
      <c r="NP621" s="12"/>
      <c r="NQ621" s="12"/>
      <c r="NR621" s="12"/>
      <c r="NS621" s="12"/>
      <c r="NT621" s="12"/>
      <c r="NU621" s="12"/>
      <c r="NV621" s="12"/>
      <c r="NW621" s="12"/>
      <c r="NX621" s="12"/>
      <c r="NY621" s="12"/>
      <c r="NZ621" s="12"/>
      <c r="OA621" s="12"/>
      <c r="OB621" s="12"/>
      <c r="OC621" s="12"/>
      <c r="OD621" s="12"/>
      <c r="OE621" s="12"/>
      <c r="OF621" s="12"/>
      <c r="OG621" s="12"/>
      <c r="OH621" s="12"/>
      <c r="OI621" s="12"/>
      <c r="OJ621" s="12"/>
      <c r="OK621" s="12"/>
      <c r="OL621" s="12"/>
      <c r="OM621" s="12"/>
      <c r="ON621" s="12"/>
      <c r="OO621" s="12"/>
      <c r="OP621" s="12"/>
      <c r="OQ621" s="12"/>
      <c r="OR621" s="12"/>
      <c r="OS621" s="12"/>
      <c r="OT621" s="12"/>
      <c r="OU621" s="12"/>
      <c r="OV621" s="12"/>
      <c r="OW621" s="12"/>
      <c r="OX621" s="12"/>
      <c r="OY621" s="12"/>
      <c r="OZ621" s="12"/>
      <c r="PA621" s="12"/>
      <c r="PB621" s="12"/>
      <c r="PC621" s="12"/>
      <c r="PD621" s="12"/>
      <c r="PE621" s="12"/>
      <c r="PF621" s="12"/>
      <c r="PG621" s="12"/>
      <c r="PH621" s="12"/>
      <c r="PI621" s="12"/>
      <c r="PJ621" s="12"/>
      <c r="PK621" s="12"/>
      <c r="PL621" s="12"/>
      <c r="PM621" s="12"/>
      <c r="PN621" s="12"/>
      <c r="PO621" s="12"/>
      <c r="PP621" s="12"/>
    </row>
    <row r="622">
      <c r="A622" s="452"/>
      <c r="B622" s="45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  <c r="KB622" s="12"/>
      <c r="KC622" s="12"/>
      <c r="KD622" s="12"/>
      <c r="KE622" s="12"/>
      <c r="KF622" s="12"/>
      <c r="KG622" s="12"/>
      <c r="KH622" s="12"/>
      <c r="KI622" s="12"/>
      <c r="KJ622" s="12"/>
      <c r="KK622" s="12"/>
      <c r="KL622" s="12"/>
      <c r="KM622" s="12"/>
      <c r="KN622" s="12"/>
      <c r="KO622" s="12"/>
      <c r="KP622" s="12"/>
      <c r="KQ622" s="12"/>
      <c r="KR622" s="12"/>
      <c r="KS622" s="12"/>
      <c r="KT622" s="12"/>
      <c r="KU622" s="12"/>
      <c r="KV622" s="12"/>
      <c r="KW622" s="12"/>
      <c r="KX622" s="12"/>
      <c r="KY622" s="12"/>
      <c r="KZ622" s="12"/>
      <c r="LA622" s="12"/>
      <c r="LB622" s="12"/>
      <c r="LC622" s="12"/>
      <c r="LD622" s="12"/>
      <c r="LE622" s="12"/>
      <c r="LF622" s="12"/>
      <c r="LG622" s="12"/>
      <c r="LH622" s="12"/>
      <c r="LI622" s="12"/>
      <c r="LJ622" s="12"/>
      <c r="LK622" s="12"/>
      <c r="LL622" s="12"/>
      <c r="LM622" s="12"/>
      <c r="LN622" s="12"/>
      <c r="LO622" s="12"/>
      <c r="LP622" s="12"/>
      <c r="LQ622" s="12"/>
      <c r="LR622" s="12"/>
      <c r="LS622" s="12"/>
      <c r="LT622" s="12"/>
      <c r="LU622" s="12"/>
      <c r="LV622" s="12"/>
      <c r="LW622" s="12"/>
      <c r="LX622" s="12"/>
      <c r="LY622" s="12"/>
      <c r="LZ622" s="12"/>
      <c r="MA622" s="12"/>
      <c r="MB622" s="12"/>
      <c r="MC622" s="12"/>
      <c r="MD622" s="12"/>
      <c r="ME622" s="12"/>
      <c r="MF622" s="12"/>
      <c r="MG622" s="12"/>
      <c r="MH622" s="12"/>
      <c r="MI622" s="12"/>
      <c r="MJ622" s="12"/>
      <c r="MK622" s="12"/>
      <c r="ML622" s="12"/>
      <c r="MM622" s="12"/>
      <c r="MN622" s="12"/>
      <c r="MO622" s="12"/>
      <c r="MP622" s="12"/>
      <c r="MQ622" s="12"/>
      <c r="MR622" s="12"/>
      <c r="MS622" s="12"/>
      <c r="MT622" s="12"/>
      <c r="MU622" s="12"/>
      <c r="MV622" s="12"/>
      <c r="MW622" s="12"/>
      <c r="MX622" s="12"/>
      <c r="MY622" s="12"/>
      <c r="MZ622" s="12"/>
      <c r="NA622" s="12"/>
      <c r="NB622" s="12"/>
      <c r="NC622" s="12"/>
      <c r="ND622" s="12"/>
      <c r="NE622" s="12"/>
      <c r="NF622" s="12"/>
      <c r="NG622" s="12"/>
      <c r="NH622" s="12"/>
      <c r="NI622" s="12"/>
      <c r="NJ622" s="12"/>
      <c r="NK622" s="12"/>
      <c r="NL622" s="12"/>
      <c r="NM622" s="12"/>
      <c r="NN622" s="12"/>
      <c r="NO622" s="12"/>
      <c r="NP622" s="12"/>
      <c r="NQ622" s="12"/>
      <c r="NR622" s="12"/>
      <c r="NS622" s="12"/>
      <c r="NT622" s="12"/>
      <c r="NU622" s="12"/>
      <c r="NV622" s="12"/>
      <c r="NW622" s="12"/>
      <c r="NX622" s="12"/>
      <c r="NY622" s="12"/>
      <c r="NZ622" s="12"/>
      <c r="OA622" s="12"/>
      <c r="OB622" s="12"/>
      <c r="OC622" s="12"/>
      <c r="OD622" s="12"/>
      <c r="OE622" s="12"/>
      <c r="OF622" s="12"/>
      <c r="OG622" s="12"/>
      <c r="OH622" s="12"/>
      <c r="OI622" s="12"/>
      <c r="OJ622" s="12"/>
      <c r="OK622" s="12"/>
      <c r="OL622" s="12"/>
      <c r="OM622" s="12"/>
      <c r="ON622" s="12"/>
      <c r="OO622" s="12"/>
      <c r="OP622" s="12"/>
      <c r="OQ622" s="12"/>
      <c r="OR622" s="12"/>
      <c r="OS622" s="12"/>
      <c r="OT622" s="12"/>
      <c r="OU622" s="12"/>
      <c r="OV622" s="12"/>
      <c r="OW622" s="12"/>
      <c r="OX622" s="12"/>
      <c r="OY622" s="12"/>
      <c r="OZ622" s="12"/>
      <c r="PA622" s="12"/>
      <c r="PB622" s="12"/>
      <c r="PC622" s="12"/>
      <c r="PD622" s="12"/>
      <c r="PE622" s="12"/>
      <c r="PF622" s="12"/>
      <c r="PG622" s="12"/>
      <c r="PH622" s="12"/>
      <c r="PI622" s="12"/>
      <c r="PJ622" s="12"/>
      <c r="PK622" s="12"/>
      <c r="PL622" s="12"/>
      <c r="PM622" s="12"/>
      <c r="PN622" s="12"/>
      <c r="PO622" s="12"/>
      <c r="PP622" s="12"/>
    </row>
    <row r="623">
      <c r="A623" s="452"/>
      <c r="B623" s="45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  <c r="KB623" s="12"/>
      <c r="KC623" s="12"/>
      <c r="KD623" s="12"/>
      <c r="KE623" s="12"/>
      <c r="KF623" s="12"/>
      <c r="KG623" s="12"/>
      <c r="KH623" s="12"/>
      <c r="KI623" s="12"/>
      <c r="KJ623" s="12"/>
      <c r="KK623" s="12"/>
      <c r="KL623" s="12"/>
      <c r="KM623" s="12"/>
      <c r="KN623" s="12"/>
      <c r="KO623" s="12"/>
      <c r="KP623" s="12"/>
      <c r="KQ623" s="12"/>
      <c r="KR623" s="12"/>
      <c r="KS623" s="12"/>
      <c r="KT623" s="12"/>
      <c r="KU623" s="12"/>
      <c r="KV623" s="12"/>
      <c r="KW623" s="12"/>
      <c r="KX623" s="12"/>
      <c r="KY623" s="12"/>
      <c r="KZ623" s="12"/>
      <c r="LA623" s="12"/>
      <c r="LB623" s="12"/>
      <c r="LC623" s="12"/>
      <c r="LD623" s="12"/>
      <c r="LE623" s="12"/>
      <c r="LF623" s="12"/>
      <c r="LG623" s="12"/>
      <c r="LH623" s="12"/>
      <c r="LI623" s="12"/>
      <c r="LJ623" s="12"/>
      <c r="LK623" s="12"/>
      <c r="LL623" s="12"/>
      <c r="LM623" s="12"/>
      <c r="LN623" s="12"/>
      <c r="LO623" s="12"/>
      <c r="LP623" s="12"/>
      <c r="LQ623" s="12"/>
      <c r="LR623" s="12"/>
      <c r="LS623" s="12"/>
      <c r="LT623" s="12"/>
      <c r="LU623" s="12"/>
      <c r="LV623" s="12"/>
      <c r="LW623" s="12"/>
      <c r="LX623" s="12"/>
      <c r="LY623" s="12"/>
      <c r="LZ623" s="12"/>
      <c r="MA623" s="12"/>
      <c r="MB623" s="12"/>
      <c r="MC623" s="12"/>
      <c r="MD623" s="12"/>
      <c r="ME623" s="12"/>
      <c r="MF623" s="12"/>
      <c r="MG623" s="12"/>
      <c r="MH623" s="12"/>
      <c r="MI623" s="12"/>
      <c r="MJ623" s="12"/>
      <c r="MK623" s="12"/>
      <c r="ML623" s="12"/>
      <c r="MM623" s="12"/>
      <c r="MN623" s="12"/>
      <c r="MO623" s="12"/>
      <c r="MP623" s="12"/>
      <c r="MQ623" s="12"/>
      <c r="MR623" s="12"/>
      <c r="MS623" s="12"/>
      <c r="MT623" s="12"/>
      <c r="MU623" s="12"/>
      <c r="MV623" s="12"/>
      <c r="MW623" s="12"/>
      <c r="MX623" s="12"/>
      <c r="MY623" s="12"/>
      <c r="MZ623" s="12"/>
      <c r="NA623" s="12"/>
      <c r="NB623" s="12"/>
      <c r="NC623" s="12"/>
      <c r="ND623" s="12"/>
      <c r="NE623" s="12"/>
      <c r="NF623" s="12"/>
      <c r="NG623" s="12"/>
      <c r="NH623" s="12"/>
      <c r="NI623" s="12"/>
      <c r="NJ623" s="12"/>
      <c r="NK623" s="12"/>
      <c r="NL623" s="12"/>
      <c r="NM623" s="12"/>
      <c r="NN623" s="12"/>
      <c r="NO623" s="12"/>
      <c r="NP623" s="12"/>
      <c r="NQ623" s="12"/>
      <c r="NR623" s="12"/>
      <c r="NS623" s="12"/>
      <c r="NT623" s="12"/>
      <c r="NU623" s="12"/>
      <c r="NV623" s="12"/>
      <c r="NW623" s="12"/>
      <c r="NX623" s="12"/>
      <c r="NY623" s="12"/>
      <c r="NZ623" s="12"/>
      <c r="OA623" s="12"/>
      <c r="OB623" s="12"/>
      <c r="OC623" s="12"/>
      <c r="OD623" s="12"/>
      <c r="OE623" s="12"/>
      <c r="OF623" s="12"/>
      <c r="OG623" s="12"/>
      <c r="OH623" s="12"/>
      <c r="OI623" s="12"/>
      <c r="OJ623" s="12"/>
      <c r="OK623" s="12"/>
      <c r="OL623" s="12"/>
      <c r="OM623" s="12"/>
      <c r="ON623" s="12"/>
      <c r="OO623" s="12"/>
      <c r="OP623" s="12"/>
      <c r="OQ623" s="12"/>
      <c r="OR623" s="12"/>
      <c r="OS623" s="12"/>
      <c r="OT623" s="12"/>
      <c r="OU623" s="12"/>
      <c r="OV623" s="12"/>
      <c r="OW623" s="12"/>
      <c r="OX623" s="12"/>
      <c r="OY623" s="12"/>
      <c r="OZ623" s="12"/>
      <c r="PA623" s="12"/>
      <c r="PB623" s="12"/>
      <c r="PC623" s="12"/>
      <c r="PD623" s="12"/>
      <c r="PE623" s="12"/>
      <c r="PF623" s="12"/>
      <c r="PG623" s="12"/>
      <c r="PH623" s="12"/>
      <c r="PI623" s="12"/>
      <c r="PJ623" s="12"/>
      <c r="PK623" s="12"/>
      <c r="PL623" s="12"/>
      <c r="PM623" s="12"/>
      <c r="PN623" s="12"/>
      <c r="PO623" s="12"/>
      <c r="PP623" s="12"/>
    </row>
    <row r="624">
      <c r="A624" s="452"/>
      <c r="B624" s="45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  <c r="IU624" s="12"/>
      <c r="IV624" s="12"/>
      <c r="IW624" s="12"/>
      <c r="IX624" s="12"/>
      <c r="IY624" s="12"/>
      <c r="IZ624" s="12"/>
      <c r="JA624" s="12"/>
      <c r="JB624" s="12"/>
      <c r="JC624" s="12"/>
      <c r="JD624" s="12"/>
      <c r="JE624" s="12"/>
      <c r="JF624" s="12"/>
      <c r="JG624" s="12"/>
      <c r="JH624" s="12"/>
      <c r="JI624" s="12"/>
      <c r="JJ624" s="12"/>
      <c r="JK624" s="12"/>
      <c r="JL624" s="12"/>
      <c r="JM624" s="12"/>
      <c r="JN624" s="12"/>
      <c r="JO624" s="12"/>
      <c r="JP624" s="12"/>
      <c r="JQ624" s="12"/>
      <c r="JR624" s="12"/>
      <c r="JS624" s="12"/>
      <c r="JT624" s="12"/>
      <c r="JU624" s="12"/>
      <c r="JV624" s="12"/>
      <c r="JW624" s="12"/>
      <c r="JX624" s="12"/>
      <c r="JY624" s="12"/>
      <c r="JZ624" s="12"/>
      <c r="KA624" s="12"/>
      <c r="KB624" s="12"/>
      <c r="KC624" s="12"/>
      <c r="KD624" s="12"/>
      <c r="KE624" s="12"/>
      <c r="KF624" s="12"/>
      <c r="KG624" s="12"/>
      <c r="KH624" s="12"/>
      <c r="KI624" s="12"/>
      <c r="KJ624" s="12"/>
      <c r="KK624" s="12"/>
      <c r="KL624" s="12"/>
      <c r="KM624" s="12"/>
      <c r="KN624" s="12"/>
      <c r="KO624" s="12"/>
      <c r="KP624" s="12"/>
      <c r="KQ624" s="12"/>
      <c r="KR624" s="12"/>
      <c r="KS624" s="12"/>
      <c r="KT624" s="12"/>
      <c r="KU624" s="12"/>
      <c r="KV624" s="12"/>
      <c r="KW624" s="12"/>
      <c r="KX624" s="12"/>
      <c r="KY624" s="12"/>
      <c r="KZ624" s="12"/>
      <c r="LA624" s="12"/>
      <c r="LB624" s="12"/>
      <c r="LC624" s="12"/>
      <c r="LD624" s="12"/>
      <c r="LE624" s="12"/>
      <c r="LF624" s="12"/>
      <c r="LG624" s="12"/>
      <c r="LH624" s="12"/>
      <c r="LI624" s="12"/>
      <c r="LJ624" s="12"/>
      <c r="LK624" s="12"/>
      <c r="LL624" s="12"/>
      <c r="LM624" s="12"/>
      <c r="LN624" s="12"/>
      <c r="LO624" s="12"/>
      <c r="LP624" s="12"/>
      <c r="LQ624" s="12"/>
      <c r="LR624" s="12"/>
      <c r="LS624" s="12"/>
      <c r="LT624" s="12"/>
      <c r="LU624" s="12"/>
      <c r="LV624" s="12"/>
      <c r="LW624" s="12"/>
      <c r="LX624" s="12"/>
      <c r="LY624" s="12"/>
      <c r="LZ624" s="12"/>
      <c r="MA624" s="12"/>
      <c r="MB624" s="12"/>
      <c r="MC624" s="12"/>
      <c r="MD624" s="12"/>
      <c r="ME624" s="12"/>
      <c r="MF624" s="12"/>
      <c r="MG624" s="12"/>
      <c r="MH624" s="12"/>
      <c r="MI624" s="12"/>
      <c r="MJ624" s="12"/>
      <c r="MK624" s="12"/>
      <c r="ML624" s="12"/>
      <c r="MM624" s="12"/>
      <c r="MN624" s="12"/>
      <c r="MO624" s="12"/>
      <c r="MP624" s="12"/>
      <c r="MQ624" s="12"/>
      <c r="MR624" s="12"/>
      <c r="MS624" s="12"/>
      <c r="MT624" s="12"/>
      <c r="MU624" s="12"/>
      <c r="MV624" s="12"/>
      <c r="MW624" s="12"/>
      <c r="MX624" s="12"/>
      <c r="MY624" s="12"/>
      <c r="MZ624" s="12"/>
      <c r="NA624" s="12"/>
      <c r="NB624" s="12"/>
      <c r="NC624" s="12"/>
      <c r="ND624" s="12"/>
      <c r="NE624" s="12"/>
      <c r="NF624" s="12"/>
      <c r="NG624" s="12"/>
      <c r="NH624" s="12"/>
      <c r="NI624" s="12"/>
      <c r="NJ624" s="12"/>
      <c r="NK624" s="12"/>
      <c r="NL624" s="12"/>
      <c r="NM624" s="12"/>
      <c r="NN624" s="12"/>
      <c r="NO624" s="12"/>
      <c r="NP624" s="12"/>
      <c r="NQ624" s="12"/>
      <c r="NR624" s="12"/>
      <c r="NS624" s="12"/>
      <c r="NT624" s="12"/>
      <c r="NU624" s="12"/>
      <c r="NV624" s="12"/>
      <c r="NW624" s="12"/>
      <c r="NX624" s="12"/>
      <c r="NY624" s="12"/>
      <c r="NZ624" s="12"/>
      <c r="OA624" s="12"/>
      <c r="OB624" s="12"/>
      <c r="OC624" s="12"/>
      <c r="OD624" s="12"/>
      <c r="OE624" s="12"/>
      <c r="OF624" s="12"/>
      <c r="OG624" s="12"/>
      <c r="OH624" s="12"/>
      <c r="OI624" s="12"/>
      <c r="OJ624" s="12"/>
      <c r="OK624" s="12"/>
      <c r="OL624" s="12"/>
      <c r="OM624" s="12"/>
      <c r="ON624" s="12"/>
      <c r="OO624" s="12"/>
      <c r="OP624" s="12"/>
      <c r="OQ624" s="12"/>
      <c r="OR624" s="12"/>
      <c r="OS624" s="12"/>
      <c r="OT624" s="12"/>
      <c r="OU624" s="12"/>
      <c r="OV624" s="12"/>
      <c r="OW624" s="12"/>
      <c r="OX624" s="12"/>
      <c r="OY624" s="12"/>
      <c r="OZ624" s="12"/>
      <c r="PA624" s="12"/>
      <c r="PB624" s="12"/>
      <c r="PC624" s="12"/>
      <c r="PD624" s="12"/>
      <c r="PE624" s="12"/>
      <c r="PF624" s="12"/>
      <c r="PG624" s="12"/>
      <c r="PH624" s="12"/>
      <c r="PI624" s="12"/>
      <c r="PJ624" s="12"/>
      <c r="PK624" s="12"/>
      <c r="PL624" s="12"/>
      <c r="PM624" s="12"/>
      <c r="PN624" s="12"/>
      <c r="PO624" s="12"/>
      <c r="PP624" s="12"/>
    </row>
    <row r="625">
      <c r="A625" s="452"/>
      <c r="B625" s="45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  <c r="KB625" s="12"/>
      <c r="KC625" s="12"/>
      <c r="KD625" s="12"/>
      <c r="KE625" s="12"/>
      <c r="KF625" s="12"/>
      <c r="KG625" s="12"/>
      <c r="KH625" s="12"/>
      <c r="KI625" s="12"/>
      <c r="KJ625" s="12"/>
      <c r="KK625" s="12"/>
      <c r="KL625" s="12"/>
      <c r="KM625" s="12"/>
      <c r="KN625" s="12"/>
      <c r="KO625" s="12"/>
      <c r="KP625" s="12"/>
      <c r="KQ625" s="12"/>
      <c r="KR625" s="12"/>
      <c r="KS625" s="12"/>
      <c r="KT625" s="12"/>
      <c r="KU625" s="12"/>
      <c r="KV625" s="12"/>
      <c r="KW625" s="12"/>
      <c r="KX625" s="12"/>
      <c r="KY625" s="12"/>
      <c r="KZ625" s="12"/>
      <c r="LA625" s="12"/>
      <c r="LB625" s="12"/>
      <c r="LC625" s="12"/>
      <c r="LD625" s="12"/>
      <c r="LE625" s="12"/>
      <c r="LF625" s="12"/>
      <c r="LG625" s="12"/>
      <c r="LH625" s="12"/>
      <c r="LI625" s="12"/>
      <c r="LJ625" s="12"/>
      <c r="LK625" s="12"/>
      <c r="LL625" s="12"/>
      <c r="LM625" s="12"/>
      <c r="LN625" s="12"/>
      <c r="LO625" s="12"/>
      <c r="LP625" s="12"/>
      <c r="LQ625" s="12"/>
      <c r="LR625" s="12"/>
      <c r="LS625" s="12"/>
      <c r="LT625" s="12"/>
      <c r="LU625" s="12"/>
      <c r="LV625" s="12"/>
      <c r="LW625" s="12"/>
      <c r="LX625" s="12"/>
      <c r="LY625" s="12"/>
      <c r="LZ625" s="12"/>
      <c r="MA625" s="12"/>
      <c r="MB625" s="12"/>
      <c r="MC625" s="12"/>
      <c r="MD625" s="12"/>
      <c r="ME625" s="12"/>
      <c r="MF625" s="12"/>
      <c r="MG625" s="12"/>
      <c r="MH625" s="12"/>
      <c r="MI625" s="12"/>
      <c r="MJ625" s="12"/>
      <c r="MK625" s="12"/>
      <c r="ML625" s="12"/>
      <c r="MM625" s="12"/>
      <c r="MN625" s="12"/>
      <c r="MO625" s="12"/>
      <c r="MP625" s="12"/>
      <c r="MQ625" s="12"/>
      <c r="MR625" s="12"/>
      <c r="MS625" s="12"/>
      <c r="MT625" s="12"/>
      <c r="MU625" s="12"/>
      <c r="MV625" s="12"/>
      <c r="MW625" s="12"/>
      <c r="MX625" s="12"/>
      <c r="MY625" s="12"/>
      <c r="MZ625" s="12"/>
      <c r="NA625" s="12"/>
      <c r="NB625" s="12"/>
      <c r="NC625" s="12"/>
      <c r="ND625" s="12"/>
      <c r="NE625" s="12"/>
      <c r="NF625" s="12"/>
      <c r="NG625" s="12"/>
      <c r="NH625" s="12"/>
      <c r="NI625" s="12"/>
      <c r="NJ625" s="12"/>
      <c r="NK625" s="12"/>
      <c r="NL625" s="12"/>
      <c r="NM625" s="12"/>
      <c r="NN625" s="12"/>
      <c r="NO625" s="12"/>
      <c r="NP625" s="12"/>
      <c r="NQ625" s="12"/>
      <c r="NR625" s="12"/>
      <c r="NS625" s="12"/>
      <c r="NT625" s="12"/>
      <c r="NU625" s="12"/>
      <c r="NV625" s="12"/>
      <c r="NW625" s="12"/>
      <c r="NX625" s="12"/>
      <c r="NY625" s="12"/>
      <c r="NZ625" s="12"/>
      <c r="OA625" s="12"/>
      <c r="OB625" s="12"/>
      <c r="OC625" s="12"/>
      <c r="OD625" s="12"/>
      <c r="OE625" s="12"/>
      <c r="OF625" s="12"/>
      <c r="OG625" s="12"/>
      <c r="OH625" s="12"/>
      <c r="OI625" s="12"/>
      <c r="OJ625" s="12"/>
      <c r="OK625" s="12"/>
      <c r="OL625" s="12"/>
      <c r="OM625" s="12"/>
      <c r="ON625" s="12"/>
      <c r="OO625" s="12"/>
      <c r="OP625" s="12"/>
      <c r="OQ625" s="12"/>
      <c r="OR625" s="12"/>
      <c r="OS625" s="12"/>
      <c r="OT625" s="12"/>
      <c r="OU625" s="12"/>
      <c r="OV625" s="12"/>
      <c r="OW625" s="12"/>
      <c r="OX625" s="12"/>
      <c r="OY625" s="12"/>
      <c r="OZ625" s="12"/>
      <c r="PA625" s="12"/>
      <c r="PB625" s="12"/>
      <c r="PC625" s="12"/>
      <c r="PD625" s="12"/>
      <c r="PE625" s="12"/>
      <c r="PF625" s="12"/>
      <c r="PG625" s="12"/>
      <c r="PH625" s="12"/>
      <c r="PI625" s="12"/>
      <c r="PJ625" s="12"/>
      <c r="PK625" s="12"/>
      <c r="PL625" s="12"/>
      <c r="PM625" s="12"/>
      <c r="PN625" s="12"/>
      <c r="PO625" s="12"/>
      <c r="PP625" s="12"/>
    </row>
    <row r="626">
      <c r="A626" s="452"/>
      <c r="B626" s="45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  <c r="IU626" s="12"/>
      <c r="IV626" s="12"/>
      <c r="IW626" s="12"/>
      <c r="IX626" s="12"/>
      <c r="IY626" s="12"/>
      <c r="IZ626" s="12"/>
      <c r="JA626" s="12"/>
      <c r="JB626" s="12"/>
      <c r="JC626" s="12"/>
      <c r="JD626" s="12"/>
      <c r="JE626" s="12"/>
      <c r="JF626" s="12"/>
      <c r="JG626" s="12"/>
      <c r="JH626" s="12"/>
      <c r="JI626" s="12"/>
      <c r="JJ626" s="12"/>
      <c r="JK626" s="12"/>
      <c r="JL626" s="12"/>
      <c r="JM626" s="12"/>
      <c r="JN626" s="12"/>
      <c r="JO626" s="12"/>
      <c r="JP626" s="12"/>
      <c r="JQ626" s="12"/>
      <c r="JR626" s="12"/>
      <c r="JS626" s="12"/>
      <c r="JT626" s="12"/>
      <c r="JU626" s="12"/>
      <c r="JV626" s="12"/>
      <c r="JW626" s="12"/>
      <c r="JX626" s="12"/>
      <c r="JY626" s="12"/>
      <c r="JZ626" s="12"/>
      <c r="KA626" s="12"/>
      <c r="KB626" s="12"/>
      <c r="KC626" s="12"/>
      <c r="KD626" s="12"/>
      <c r="KE626" s="12"/>
      <c r="KF626" s="12"/>
      <c r="KG626" s="12"/>
      <c r="KH626" s="12"/>
      <c r="KI626" s="12"/>
      <c r="KJ626" s="12"/>
      <c r="KK626" s="12"/>
      <c r="KL626" s="12"/>
      <c r="KM626" s="12"/>
      <c r="KN626" s="12"/>
      <c r="KO626" s="12"/>
      <c r="KP626" s="12"/>
      <c r="KQ626" s="12"/>
      <c r="KR626" s="12"/>
      <c r="KS626" s="12"/>
      <c r="KT626" s="12"/>
      <c r="KU626" s="12"/>
      <c r="KV626" s="12"/>
      <c r="KW626" s="12"/>
      <c r="KX626" s="12"/>
      <c r="KY626" s="12"/>
      <c r="KZ626" s="12"/>
      <c r="LA626" s="12"/>
      <c r="LB626" s="12"/>
      <c r="LC626" s="12"/>
      <c r="LD626" s="12"/>
      <c r="LE626" s="12"/>
      <c r="LF626" s="12"/>
      <c r="LG626" s="12"/>
      <c r="LH626" s="12"/>
      <c r="LI626" s="12"/>
      <c r="LJ626" s="12"/>
      <c r="LK626" s="12"/>
      <c r="LL626" s="12"/>
      <c r="LM626" s="12"/>
      <c r="LN626" s="12"/>
      <c r="LO626" s="12"/>
      <c r="LP626" s="12"/>
      <c r="LQ626" s="12"/>
      <c r="LR626" s="12"/>
      <c r="LS626" s="12"/>
      <c r="LT626" s="12"/>
      <c r="LU626" s="12"/>
      <c r="LV626" s="12"/>
      <c r="LW626" s="12"/>
      <c r="LX626" s="12"/>
      <c r="LY626" s="12"/>
      <c r="LZ626" s="12"/>
      <c r="MA626" s="12"/>
      <c r="MB626" s="12"/>
      <c r="MC626" s="12"/>
      <c r="MD626" s="12"/>
      <c r="ME626" s="12"/>
      <c r="MF626" s="12"/>
      <c r="MG626" s="12"/>
      <c r="MH626" s="12"/>
      <c r="MI626" s="12"/>
      <c r="MJ626" s="12"/>
      <c r="MK626" s="12"/>
      <c r="ML626" s="12"/>
      <c r="MM626" s="12"/>
      <c r="MN626" s="12"/>
      <c r="MO626" s="12"/>
      <c r="MP626" s="12"/>
      <c r="MQ626" s="12"/>
      <c r="MR626" s="12"/>
      <c r="MS626" s="12"/>
      <c r="MT626" s="12"/>
      <c r="MU626" s="12"/>
      <c r="MV626" s="12"/>
      <c r="MW626" s="12"/>
      <c r="MX626" s="12"/>
      <c r="MY626" s="12"/>
      <c r="MZ626" s="12"/>
      <c r="NA626" s="12"/>
      <c r="NB626" s="12"/>
      <c r="NC626" s="12"/>
      <c r="ND626" s="12"/>
      <c r="NE626" s="12"/>
      <c r="NF626" s="12"/>
      <c r="NG626" s="12"/>
      <c r="NH626" s="12"/>
      <c r="NI626" s="12"/>
      <c r="NJ626" s="12"/>
      <c r="NK626" s="12"/>
      <c r="NL626" s="12"/>
      <c r="NM626" s="12"/>
      <c r="NN626" s="12"/>
      <c r="NO626" s="12"/>
      <c r="NP626" s="12"/>
      <c r="NQ626" s="12"/>
      <c r="NR626" s="12"/>
      <c r="NS626" s="12"/>
      <c r="NT626" s="12"/>
      <c r="NU626" s="12"/>
      <c r="NV626" s="12"/>
      <c r="NW626" s="12"/>
      <c r="NX626" s="12"/>
      <c r="NY626" s="12"/>
      <c r="NZ626" s="12"/>
      <c r="OA626" s="12"/>
      <c r="OB626" s="12"/>
      <c r="OC626" s="12"/>
      <c r="OD626" s="12"/>
      <c r="OE626" s="12"/>
      <c r="OF626" s="12"/>
      <c r="OG626" s="12"/>
      <c r="OH626" s="12"/>
      <c r="OI626" s="12"/>
      <c r="OJ626" s="12"/>
      <c r="OK626" s="12"/>
      <c r="OL626" s="12"/>
      <c r="OM626" s="12"/>
      <c r="ON626" s="12"/>
      <c r="OO626" s="12"/>
      <c r="OP626" s="12"/>
      <c r="OQ626" s="12"/>
      <c r="OR626" s="12"/>
      <c r="OS626" s="12"/>
      <c r="OT626" s="12"/>
      <c r="OU626" s="12"/>
      <c r="OV626" s="12"/>
      <c r="OW626" s="12"/>
      <c r="OX626" s="12"/>
      <c r="OY626" s="12"/>
      <c r="OZ626" s="12"/>
      <c r="PA626" s="12"/>
      <c r="PB626" s="12"/>
      <c r="PC626" s="12"/>
      <c r="PD626" s="12"/>
      <c r="PE626" s="12"/>
      <c r="PF626" s="12"/>
      <c r="PG626" s="12"/>
      <c r="PH626" s="12"/>
      <c r="PI626" s="12"/>
      <c r="PJ626" s="12"/>
      <c r="PK626" s="12"/>
      <c r="PL626" s="12"/>
      <c r="PM626" s="12"/>
      <c r="PN626" s="12"/>
      <c r="PO626" s="12"/>
      <c r="PP626" s="12"/>
    </row>
    <row r="627">
      <c r="A627" s="452"/>
      <c r="B627" s="45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F627" s="12"/>
      <c r="JG627" s="12"/>
      <c r="JH627" s="12"/>
      <c r="JI627" s="12"/>
      <c r="JJ627" s="12"/>
      <c r="JK627" s="12"/>
      <c r="JL627" s="12"/>
      <c r="JM627" s="12"/>
      <c r="JN627" s="12"/>
      <c r="JO627" s="12"/>
      <c r="JP627" s="12"/>
      <c r="JQ627" s="12"/>
      <c r="JR627" s="12"/>
      <c r="JS627" s="12"/>
      <c r="JT627" s="12"/>
      <c r="JU627" s="12"/>
      <c r="JV627" s="12"/>
      <c r="JW627" s="12"/>
      <c r="JX627" s="12"/>
      <c r="JY627" s="12"/>
      <c r="JZ627" s="12"/>
      <c r="KA627" s="12"/>
      <c r="KB627" s="12"/>
      <c r="KC627" s="12"/>
      <c r="KD627" s="12"/>
      <c r="KE627" s="12"/>
      <c r="KF627" s="12"/>
      <c r="KG627" s="12"/>
      <c r="KH627" s="12"/>
      <c r="KI627" s="12"/>
      <c r="KJ627" s="12"/>
      <c r="KK627" s="12"/>
      <c r="KL627" s="12"/>
      <c r="KM627" s="12"/>
      <c r="KN627" s="12"/>
      <c r="KO627" s="12"/>
      <c r="KP627" s="12"/>
      <c r="KQ627" s="12"/>
      <c r="KR627" s="12"/>
      <c r="KS627" s="12"/>
      <c r="KT627" s="12"/>
      <c r="KU627" s="12"/>
      <c r="KV627" s="12"/>
      <c r="KW627" s="12"/>
      <c r="KX627" s="12"/>
      <c r="KY627" s="12"/>
      <c r="KZ627" s="12"/>
      <c r="LA627" s="12"/>
      <c r="LB627" s="12"/>
      <c r="LC627" s="12"/>
      <c r="LD627" s="12"/>
      <c r="LE627" s="12"/>
      <c r="LF627" s="12"/>
      <c r="LG627" s="12"/>
      <c r="LH627" s="12"/>
      <c r="LI627" s="12"/>
      <c r="LJ627" s="12"/>
      <c r="LK627" s="12"/>
      <c r="LL627" s="12"/>
      <c r="LM627" s="12"/>
      <c r="LN627" s="12"/>
      <c r="LO627" s="12"/>
      <c r="LP627" s="12"/>
      <c r="LQ627" s="12"/>
      <c r="LR627" s="12"/>
      <c r="LS627" s="12"/>
      <c r="LT627" s="12"/>
      <c r="LU627" s="12"/>
      <c r="LV627" s="12"/>
      <c r="LW627" s="12"/>
      <c r="LX627" s="12"/>
      <c r="LY627" s="12"/>
      <c r="LZ627" s="12"/>
      <c r="MA627" s="12"/>
      <c r="MB627" s="12"/>
      <c r="MC627" s="12"/>
      <c r="MD627" s="12"/>
      <c r="ME627" s="12"/>
      <c r="MF627" s="12"/>
      <c r="MG627" s="12"/>
      <c r="MH627" s="12"/>
      <c r="MI627" s="12"/>
      <c r="MJ627" s="12"/>
      <c r="MK627" s="12"/>
      <c r="ML627" s="12"/>
      <c r="MM627" s="12"/>
      <c r="MN627" s="12"/>
      <c r="MO627" s="12"/>
      <c r="MP627" s="12"/>
      <c r="MQ627" s="12"/>
      <c r="MR627" s="12"/>
      <c r="MS627" s="12"/>
      <c r="MT627" s="12"/>
      <c r="MU627" s="12"/>
      <c r="MV627" s="12"/>
      <c r="MW627" s="12"/>
      <c r="MX627" s="12"/>
      <c r="MY627" s="12"/>
      <c r="MZ627" s="12"/>
      <c r="NA627" s="12"/>
      <c r="NB627" s="12"/>
      <c r="NC627" s="12"/>
      <c r="ND627" s="12"/>
      <c r="NE627" s="12"/>
      <c r="NF627" s="12"/>
      <c r="NG627" s="12"/>
      <c r="NH627" s="12"/>
      <c r="NI627" s="12"/>
      <c r="NJ627" s="12"/>
      <c r="NK627" s="12"/>
      <c r="NL627" s="12"/>
      <c r="NM627" s="12"/>
      <c r="NN627" s="12"/>
      <c r="NO627" s="12"/>
      <c r="NP627" s="12"/>
      <c r="NQ627" s="12"/>
      <c r="NR627" s="12"/>
      <c r="NS627" s="12"/>
      <c r="NT627" s="12"/>
      <c r="NU627" s="12"/>
      <c r="NV627" s="12"/>
      <c r="NW627" s="12"/>
      <c r="NX627" s="12"/>
      <c r="NY627" s="12"/>
      <c r="NZ627" s="12"/>
      <c r="OA627" s="12"/>
      <c r="OB627" s="12"/>
      <c r="OC627" s="12"/>
      <c r="OD627" s="12"/>
      <c r="OE627" s="12"/>
      <c r="OF627" s="12"/>
      <c r="OG627" s="12"/>
      <c r="OH627" s="12"/>
      <c r="OI627" s="12"/>
      <c r="OJ627" s="12"/>
      <c r="OK627" s="12"/>
      <c r="OL627" s="12"/>
      <c r="OM627" s="12"/>
      <c r="ON627" s="12"/>
      <c r="OO627" s="12"/>
      <c r="OP627" s="12"/>
      <c r="OQ627" s="12"/>
      <c r="OR627" s="12"/>
      <c r="OS627" s="12"/>
      <c r="OT627" s="12"/>
      <c r="OU627" s="12"/>
      <c r="OV627" s="12"/>
      <c r="OW627" s="12"/>
      <c r="OX627" s="12"/>
      <c r="OY627" s="12"/>
      <c r="OZ627" s="12"/>
      <c r="PA627" s="12"/>
      <c r="PB627" s="12"/>
      <c r="PC627" s="12"/>
      <c r="PD627" s="12"/>
      <c r="PE627" s="12"/>
      <c r="PF627" s="12"/>
      <c r="PG627" s="12"/>
      <c r="PH627" s="12"/>
      <c r="PI627" s="12"/>
      <c r="PJ627" s="12"/>
      <c r="PK627" s="12"/>
      <c r="PL627" s="12"/>
      <c r="PM627" s="12"/>
      <c r="PN627" s="12"/>
      <c r="PO627" s="12"/>
      <c r="PP627" s="12"/>
    </row>
    <row r="628">
      <c r="A628" s="452"/>
      <c r="B628" s="45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  <c r="KB628" s="12"/>
      <c r="KC628" s="12"/>
      <c r="KD628" s="12"/>
      <c r="KE628" s="12"/>
      <c r="KF628" s="12"/>
      <c r="KG628" s="12"/>
      <c r="KH628" s="12"/>
      <c r="KI628" s="12"/>
      <c r="KJ628" s="12"/>
      <c r="KK628" s="12"/>
      <c r="KL628" s="12"/>
      <c r="KM628" s="12"/>
      <c r="KN628" s="12"/>
      <c r="KO628" s="12"/>
      <c r="KP628" s="12"/>
      <c r="KQ628" s="12"/>
      <c r="KR628" s="12"/>
      <c r="KS628" s="12"/>
      <c r="KT628" s="12"/>
      <c r="KU628" s="12"/>
      <c r="KV628" s="12"/>
      <c r="KW628" s="12"/>
      <c r="KX628" s="12"/>
      <c r="KY628" s="12"/>
      <c r="KZ628" s="12"/>
      <c r="LA628" s="12"/>
      <c r="LB628" s="12"/>
      <c r="LC628" s="12"/>
      <c r="LD628" s="12"/>
      <c r="LE628" s="12"/>
      <c r="LF628" s="12"/>
      <c r="LG628" s="12"/>
      <c r="LH628" s="12"/>
      <c r="LI628" s="12"/>
      <c r="LJ628" s="12"/>
      <c r="LK628" s="12"/>
      <c r="LL628" s="12"/>
      <c r="LM628" s="12"/>
      <c r="LN628" s="12"/>
      <c r="LO628" s="12"/>
      <c r="LP628" s="12"/>
      <c r="LQ628" s="12"/>
      <c r="LR628" s="12"/>
      <c r="LS628" s="12"/>
      <c r="LT628" s="12"/>
      <c r="LU628" s="12"/>
      <c r="LV628" s="12"/>
      <c r="LW628" s="12"/>
      <c r="LX628" s="12"/>
      <c r="LY628" s="12"/>
      <c r="LZ628" s="12"/>
      <c r="MA628" s="12"/>
      <c r="MB628" s="12"/>
      <c r="MC628" s="12"/>
      <c r="MD628" s="12"/>
      <c r="ME628" s="12"/>
      <c r="MF628" s="12"/>
      <c r="MG628" s="12"/>
      <c r="MH628" s="12"/>
      <c r="MI628" s="12"/>
      <c r="MJ628" s="12"/>
      <c r="MK628" s="12"/>
      <c r="ML628" s="12"/>
      <c r="MM628" s="12"/>
      <c r="MN628" s="12"/>
      <c r="MO628" s="12"/>
      <c r="MP628" s="12"/>
      <c r="MQ628" s="12"/>
      <c r="MR628" s="12"/>
      <c r="MS628" s="12"/>
      <c r="MT628" s="12"/>
      <c r="MU628" s="12"/>
      <c r="MV628" s="12"/>
      <c r="MW628" s="12"/>
      <c r="MX628" s="12"/>
      <c r="MY628" s="12"/>
      <c r="MZ628" s="12"/>
      <c r="NA628" s="12"/>
      <c r="NB628" s="12"/>
      <c r="NC628" s="12"/>
      <c r="ND628" s="12"/>
      <c r="NE628" s="12"/>
      <c r="NF628" s="12"/>
      <c r="NG628" s="12"/>
      <c r="NH628" s="12"/>
      <c r="NI628" s="12"/>
      <c r="NJ628" s="12"/>
      <c r="NK628" s="12"/>
      <c r="NL628" s="12"/>
      <c r="NM628" s="12"/>
      <c r="NN628" s="12"/>
      <c r="NO628" s="12"/>
      <c r="NP628" s="12"/>
      <c r="NQ628" s="12"/>
      <c r="NR628" s="12"/>
      <c r="NS628" s="12"/>
      <c r="NT628" s="12"/>
      <c r="NU628" s="12"/>
      <c r="NV628" s="12"/>
      <c r="NW628" s="12"/>
      <c r="NX628" s="12"/>
      <c r="NY628" s="12"/>
      <c r="NZ628" s="12"/>
      <c r="OA628" s="12"/>
      <c r="OB628" s="12"/>
      <c r="OC628" s="12"/>
      <c r="OD628" s="12"/>
      <c r="OE628" s="12"/>
      <c r="OF628" s="12"/>
      <c r="OG628" s="12"/>
      <c r="OH628" s="12"/>
      <c r="OI628" s="12"/>
      <c r="OJ628" s="12"/>
      <c r="OK628" s="12"/>
      <c r="OL628" s="12"/>
      <c r="OM628" s="12"/>
      <c r="ON628" s="12"/>
      <c r="OO628" s="12"/>
      <c r="OP628" s="12"/>
      <c r="OQ628" s="12"/>
      <c r="OR628" s="12"/>
      <c r="OS628" s="12"/>
      <c r="OT628" s="12"/>
      <c r="OU628" s="12"/>
      <c r="OV628" s="12"/>
      <c r="OW628" s="12"/>
      <c r="OX628" s="12"/>
      <c r="OY628" s="12"/>
      <c r="OZ628" s="12"/>
      <c r="PA628" s="12"/>
      <c r="PB628" s="12"/>
      <c r="PC628" s="12"/>
      <c r="PD628" s="12"/>
      <c r="PE628" s="12"/>
      <c r="PF628" s="12"/>
      <c r="PG628" s="12"/>
      <c r="PH628" s="12"/>
      <c r="PI628" s="12"/>
      <c r="PJ628" s="12"/>
      <c r="PK628" s="12"/>
      <c r="PL628" s="12"/>
      <c r="PM628" s="12"/>
      <c r="PN628" s="12"/>
      <c r="PO628" s="12"/>
      <c r="PP628" s="12"/>
    </row>
    <row r="629">
      <c r="A629" s="452"/>
      <c r="B629" s="45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  <c r="IU629" s="12"/>
      <c r="IV629" s="12"/>
      <c r="IW629" s="12"/>
      <c r="IX629" s="12"/>
      <c r="IY629" s="12"/>
      <c r="IZ629" s="12"/>
      <c r="JA629" s="12"/>
      <c r="JB629" s="12"/>
      <c r="JC629" s="12"/>
      <c r="JD629" s="12"/>
      <c r="JE629" s="12"/>
      <c r="JF629" s="12"/>
      <c r="JG629" s="12"/>
      <c r="JH629" s="12"/>
      <c r="JI629" s="12"/>
      <c r="JJ629" s="12"/>
      <c r="JK629" s="12"/>
      <c r="JL629" s="12"/>
      <c r="JM629" s="12"/>
      <c r="JN629" s="12"/>
      <c r="JO629" s="12"/>
      <c r="JP629" s="12"/>
      <c r="JQ629" s="12"/>
      <c r="JR629" s="12"/>
      <c r="JS629" s="12"/>
      <c r="JT629" s="12"/>
      <c r="JU629" s="12"/>
      <c r="JV629" s="12"/>
      <c r="JW629" s="12"/>
      <c r="JX629" s="12"/>
      <c r="JY629" s="12"/>
      <c r="JZ629" s="12"/>
      <c r="KA629" s="12"/>
      <c r="KB629" s="12"/>
      <c r="KC629" s="12"/>
      <c r="KD629" s="12"/>
      <c r="KE629" s="12"/>
      <c r="KF629" s="12"/>
      <c r="KG629" s="12"/>
      <c r="KH629" s="12"/>
      <c r="KI629" s="12"/>
      <c r="KJ629" s="12"/>
      <c r="KK629" s="12"/>
      <c r="KL629" s="12"/>
      <c r="KM629" s="12"/>
      <c r="KN629" s="12"/>
      <c r="KO629" s="12"/>
      <c r="KP629" s="12"/>
      <c r="KQ629" s="12"/>
      <c r="KR629" s="12"/>
      <c r="KS629" s="12"/>
      <c r="KT629" s="12"/>
      <c r="KU629" s="12"/>
      <c r="KV629" s="12"/>
      <c r="KW629" s="12"/>
      <c r="KX629" s="12"/>
      <c r="KY629" s="12"/>
      <c r="KZ629" s="12"/>
      <c r="LA629" s="12"/>
      <c r="LB629" s="12"/>
      <c r="LC629" s="12"/>
      <c r="LD629" s="12"/>
      <c r="LE629" s="12"/>
      <c r="LF629" s="12"/>
      <c r="LG629" s="12"/>
      <c r="LH629" s="12"/>
      <c r="LI629" s="12"/>
      <c r="LJ629" s="12"/>
      <c r="LK629" s="12"/>
      <c r="LL629" s="12"/>
      <c r="LM629" s="12"/>
      <c r="LN629" s="12"/>
      <c r="LO629" s="12"/>
      <c r="LP629" s="12"/>
      <c r="LQ629" s="12"/>
      <c r="LR629" s="12"/>
      <c r="LS629" s="12"/>
      <c r="LT629" s="12"/>
      <c r="LU629" s="12"/>
      <c r="LV629" s="12"/>
      <c r="LW629" s="12"/>
      <c r="LX629" s="12"/>
      <c r="LY629" s="12"/>
      <c r="LZ629" s="12"/>
      <c r="MA629" s="12"/>
      <c r="MB629" s="12"/>
      <c r="MC629" s="12"/>
      <c r="MD629" s="12"/>
      <c r="ME629" s="12"/>
      <c r="MF629" s="12"/>
      <c r="MG629" s="12"/>
      <c r="MH629" s="12"/>
      <c r="MI629" s="12"/>
      <c r="MJ629" s="12"/>
      <c r="MK629" s="12"/>
      <c r="ML629" s="12"/>
      <c r="MM629" s="12"/>
      <c r="MN629" s="12"/>
      <c r="MO629" s="12"/>
      <c r="MP629" s="12"/>
      <c r="MQ629" s="12"/>
      <c r="MR629" s="12"/>
      <c r="MS629" s="12"/>
      <c r="MT629" s="12"/>
      <c r="MU629" s="12"/>
      <c r="MV629" s="12"/>
      <c r="MW629" s="12"/>
      <c r="MX629" s="12"/>
      <c r="MY629" s="12"/>
      <c r="MZ629" s="12"/>
      <c r="NA629" s="12"/>
      <c r="NB629" s="12"/>
      <c r="NC629" s="12"/>
      <c r="ND629" s="12"/>
      <c r="NE629" s="12"/>
      <c r="NF629" s="12"/>
      <c r="NG629" s="12"/>
      <c r="NH629" s="12"/>
      <c r="NI629" s="12"/>
      <c r="NJ629" s="12"/>
      <c r="NK629" s="12"/>
      <c r="NL629" s="12"/>
      <c r="NM629" s="12"/>
      <c r="NN629" s="12"/>
      <c r="NO629" s="12"/>
      <c r="NP629" s="12"/>
      <c r="NQ629" s="12"/>
      <c r="NR629" s="12"/>
      <c r="NS629" s="12"/>
      <c r="NT629" s="12"/>
      <c r="NU629" s="12"/>
      <c r="NV629" s="12"/>
      <c r="NW629" s="12"/>
      <c r="NX629" s="12"/>
      <c r="NY629" s="12"/>
      <c r="NZ629" s="12"/>
      <c r="OA629" s="12"/>
      <c r="OB629" s="12"/>
      <c r="OC629" s="12"/>
      <c r="OD629" s="12"/>
      <c r="OE629" s="12"/>
      <c r="OF629" s="12"/>
      <c r="OG629" s="12"/>
      <c r="OH629" s="12"/>
      <c r="OI629" s="12"/>
      <c r="OJ629" s="12"/>
      <c r="OK629" s="12"/>
      <c r="OL629" s="12"/>
      <c r="OM629" s="12"/>
      <c r="ON629" s="12"/>
      <c r="OO629" s="12"/>
      <c r="OP629" s="12"/>
      <c r="OQ629" s="12"/>
      <c r="OR629" s="12"/>
      <c r="OS629" s="12"/>
      <c r="OT629" s="12"/>
      <c r="OU629" s="12"/>
      <c r="OV629" s="12"/>
      <c r="OW629" s="12"/>
      <c r="OX629" s="12"/>
      <c r="OY629" s="12"/>
      <c r="OZ629" s="12"/>
      <c r="PA629" s="12"/>
      <c r="PB629" s="12"/>
      <c r="PC629" s="12"/>
      <c r="PD629" s="12"/>
      <c r="PE629" s="12"/>
      <c r="PF629" s="12"/>
      <c r="PG629" s="12"/>
      <c r="PH629" s="12"/>
      <c r="PI629" s="12"/>
      <c r="PJ629" s="12"/>
      <c r="PK629" s="12"/>
      <c r="PL629" s="12"/>
      <c r="PM629" s="12"/>
      <c r="PN629" s="12"/>
      <c r="PO629" s="12"/>
      <c r="PP629" s="12"/>
    </row>
    <row r="630">
      <c r="A630" s="452"/>
      <c r="B630" s="45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  <c r="IU630" s="12"/>
      <c r="IV630" s="12"/>
      <c r="IW630" s="12"/>
      <c r="IX630" s="12"/>
      <c r="IY630" s="12"/>
      <c r="IZ630" s="12"/>
      <c r="JA630" s="12"/>
      <c r="JB630" s="12"/>
      <c r="JC630" s="12"/>
      <c r="JD630" s="12"/>
      <c r="JE630" s="12"/>
      <c r="JF630" s="12"/>
      <c r="JG630" s="12"/>
      <c r="JH630" s="12"/>
      <c r="JI630" s="12"/>
      <c r="JJ630" s="12"/>
      <c r="JK630" s="12"/>
      <c r="JL630" s="12"/>
      <c r="JM630" s="12"/>
      <c r="JN630" s="12"/>
      <c r="JO630" s="12"/>
      <c r="JP630" s="12"/>
      <c r="JQ630" s="12"/>
      <c r="JR630" s="12"/>
      <c r="JS630" s="12"/>
      <c r="JT630" s="12"/>
      <c r="JU630" s="12"/>
      <c r="JV630" s="12"/>
      <c r="JW630" s="12"/>
      <c r="JX630" s="12"/>
      <c r="JY630" s="12"/>
      <c r="JZ630" s="12"/>
      <c r="KA630" s="12"/>
      <c r="KB630" s="12"/>
      <c r="KC630" s="12"/>
      <c r="KD630" s="12"/>
      <c r="KE630" s="12"/>
      <c r="KF630" s="12"/>
      <c r="KG630" s="12"/>
      <c r="KH630" s="12"/>
      <c r="KI630" s="12"/>
      <c r="KJ630" s="12"/>
      <c r="KK630" s="12"/>
      <c r="KL630" s="12"/>
      <c r="KM630" s="12"/>
      <c r="KN630" s="12"/>
      <c r="KO630" s="12"/>
      <c r="KP630" s="12"/>
      <c r="KQ630" s="12"/>
      <c r="KR630" s="12"/>
      <c r="KS630" s="12"/>
      <c r="KT630" s="12"/>
      <c r="KU630" s="12"/>
      <c r="KV630" s="12"/>
      <c r="KW630" s="12"/>
      <c r="KX630" s="12"/>
      <c r="KY630" s="12"/>
      <c r="KZ630" s="12"/>
      <c r="LA630" s="12"/>
      <c r="LB630" s="12"/>
      <c r="LC630" s="12"/>
      <c r="LD630" s="12"/>
      <c r="LE630" s="12"/>
      <c r="LF630" s="12"/>
      <c r="LG630" s="12"/>
      <c r="LH630" s="12"/>
      <c r="LI630" s="12"/>
      <c r="LJ630" s="12"/>
      <c r="LK630" s="12"/>
      <c r="LL630" s="12"/>
      <c r="LM630" s="12"/>
      <c r="LN630" s="12"/>
      <c r="LO630" s="12"/>
      <c r="LP630" s="12"/>
      <c r="LQ630" s="12"/>
      <c r="LR630" s="12"/>
      <c r="LS630" s="12"/>
      <c r="LT630" s="12"/>
      <c r="LU630" s="12"/>
      <c r="LV630" s="12"/>
      <c r="LW630" s="12"/>
      <c r="LX630" s="12"/>
      <c r="LY630" s="12"/>
      <c r="LZ630" s="12"/>
      <c r="MA630" s="12"/>
      <c r="MB630" s="12"/>
      <c r="MC630" s="12"/>
      <c r="MD630" s="12"/>
      <c r="ME630" s="12"/>
      <c r="MF630" s="12"/>
      <c r="MG630" s="12"/>
      <c r="MH630" s="12"/>
      <c r="MI630" s="12"/>
      <c r="MJ630" s="12"/>
      <c r="MK630" s="12"/>
      <c r="ML630" s="12"/>
      <c r="MM630" s="12"/>
      <c r="MN630" s="12"/>
      <c r="MO630" s="12"/>
      <c r="MP630" s="12"/>
      <c r="MQ630" s="12"/>
      <c r="MR630" s="12"/>
      <c r="MS630" s="12"/>
      <c r="MT630" s="12"/>
      <c r="MU630" s="12"/>
      <c r="MV630" s="12"/>
      <c r="MW630" s="12"/>
      <c r="MX630" s="12"/>
      <c r="MY630" s="12"/>
      <c r="MZ630" s="12"/>
      <c r="NA630" s="12"/>
      <c r="NB630" s="12"/>
      <c r="NC630" s="12"/>
      <c r="ND630" s="12"/>
      <c r="NE630" s="12"/>
      <c r="NF630" s="12"/>
      <c r="NG630" s="12"/>
      <c r="NH630" s="12"/>
      <c r="NI630" s="12"/>
      <c r="NJ630" s="12"/>
      <c r="NK630" s="12"/>
      <c r="NL630" s="12"/>
      <c r="NM630" s="12"/>
      <c r="NN630" s="12"/>
      <c r="NO630" s="12"/>
      <c r="NP630" s="12"/>
      <c r="NQ630" s="12"/>
      <c r="NR630" s="12"/>
      <c r="NS630" s="12"/>
      <c r="NT630" s="12"/>
      <c r="NU630" s="12"/>
      <c r="NV630" s="12"/>
      <c r="NW630" s="12"/>
      <c r="NX630" s="12"/>
      <c r="NY630" s="12"/>
      <c r="NZ630" s="12"/>
      <c r="OA630" s="12"/>
      <c r="OB630" s="12"/>
      <c r="OC630" s="12"/>
      <c r="OD630" s="12"/>
      <c r="OE630" s="12"/>
      <c r="OF630" s="12"/>
      <c r="OG630" s="12"/>
      <c r="OH630" s="12"/>
      <c r="OI630" s="12"/>
      <c r="OJ630" s="12"/>
      <c r="OK630" s="12"/>
      <c r="OL630" s="12"/>
      <c r="OM630" s="12"/>
      <c r="ON630" s="12"/>
      <c r="OO630" s="12"/>
      <c r="OP630" s="12"/>
      <c r="OQ630" s="12"/>
      <c r="OR630" s="12"/>
      <c r="OS630" s="12"/>
      <c r="OT630" s="12"/>
      <c r="OU630" s="12"/>
      <c r="OV630" s="12"/>
      <c r="OW630" s="12"/>
      <c r="OX630" s="12"/>
      <c r="OY630" s="12"/>
      <c r="OZ630" s="12"/>
      <c r="PA630" s="12"/>
      <c r="PB630" s="12"/>
      <c r="PC630" s="12"/>
      <c r="PD630" s="12"/>
      <c r="PE630" s="12"/>
      <c r="PF630" s="12"/>
      <c r="PG630" s="12"/>
      <c r="PH630" s="12"/>
      <c r="PI630" s="12"/>
      <c r="PJ630" s="12"/>
      <c r="PK630" s="12"/>
      <c r="PL630" s="12"/>
      <c r="PM630" s="12"/>
      <c r="PN630" s="12"/>
      <c r="PO630" s="12"/>
      <c r="PP630" s="12"/>
    </row>
    <row r="631">
      <c r="A631" s="452"/>
      <c r="B631" s="45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  <c r="HA631" s="12"/>
      <c r="HB631" s="12"/>
      <c r="HC631" s="12"/>
      <c r="HD631" s="12"/>
      <c r="HE631" s="12"/>
      <c r="HF631" s="12"/>
      <c r="HG631" s="12"/>
      <c r="HH631" s="12"/>
      <c r="HI631" s="12"/>
      <c r="HJ631" s="12"/>
      <c r="HK631" s="12"/>
      <c r="HL631" s="12"/>
      <c r="HM631" s="12"/>
      <c r="HN631" s="12"/>
      <c r="HO631" s="12"/>
      <c r="HP631" s="12"/>
      <c r="HQ631" s="12"/>
      <c r="HR631" s="12"/>
      <c r="HS631" s="12"/>
      <c r="HT631" s="12"/>
      <c r="HU631" s="12"/>
      <c r="HV631" s="12"/>
      <c r="HW631" s="12"/>
      <c r="HX631" s="12"/>
      <c r="HY631" s="12"/>
      <c r="HZ631" s="12"/>
      <c r="IA631" s="12"/>
      <c r="IB631" s="12"/>
      <c r="IC631" s="12"/>
      <c r="ID631" s="12"/>
      <c r="IE631" s="12"/>
      <c r="IF631" s="12"/>
      <c r="IG631" s="12"/>
      <c r="IH631" s="12"/>
      <c r="II631" s="12"/>
      <c r="IJ631" s="12"/>
      <c r="IK631" s="12"/>
      <c r="IL631" s="12"/>
      <c r="IM631" s="12"/>
      <c r="IN631" s="12"/>
      <c r="IO631" s="12"/>
      <c r="IP631" s="12"/>
      <c r="IQ631" s="12"/>
      <c r="IR631" s="12"/>
      <c r="IS631" s="12"/>
      <c r="IT631" s="12"/>
      <c r="IU631" s="12"/>
      <c r="IV631" s="12"/>
      <c r="IW631" s="12"/>
      <c r="IX631" s="12"/>
      <c r="IY631" s="12"/>
      <c r="IZ631" s="12"/>
      <c r="JA631" s="12"/>
      <c r="JB631" s="12"/>
      <c r="JC631" s="12"/>
      <c r="JD631" s="12"/>
      <c r="JE631" s="12"/>
      <c r="JF631" s="12"/>
      <c r="JG631" s="12"/>
      <c r="JH631" s="12"/>
      <c r="JI631" s="12"/>
      <c r="JJ631" s="12"/>
      <c r="JK631" s="12"/>
      <c r="JL631" s="12"/>
      <c r="JM631" s="12"/>
      <c r="JN631" s="12"/>
      <c r="JO631" s="12"/>
      <c r="JP631" s="12"/>
      <c r="JQ631" s="12"/>
      <c r="JR631" s="12"/>
      <c r="JS631" s="12"/>
      <c r="JT631" s="12"/>
      <c r="JU631" s="12"/>
      <c r="JV631" s="12"/>
      <c r="JW631" s="12"/>
      <c r="JX631" s="12"/>
      <c r="JY631" s="12"/>
      <c r="JZ631" s="12"/>
      <c r="KA631" s="12"/>
      <c r="KB631" s="12"/>
      <c r="KC631" s="12"/>
      <c r="KD631" s="12"/>
      <c r="KE631" s="12"/>
      <c r="KF631" s="12"/>
      <c r="KG631" s="12"/>
      <c r="KH631" s="12"/>
      <c r="KI631" s="12"/>
      <c r="KJ631" s="12"/>
      <c r="KK631" s="12"/>
      <c r="KL631" s="12"/>
      <c r="KM631" s="12"/>
      <c r="KN631" s="12"/>
      <c r="KO631" s="12"/>
      <c r="KP631" s="12"/>
      <c r="KQ631" s="12"/>
      <c r="KR631" s="12"/>
      <c r="KS631" s="12"/>
      <c r="KT631" s="12"/>
      <c r="KU631" s="12"/>
      <c r="KV631" s="12"/>
      <c r="KW631" s="12"/>
      <c r="KX631" s="12"/>
      <c r="KY631" s="12"/>
      <c r="KZ631" s="12"/>
      <c r="LA631" s="12"/>
      <c r="LB631" s="12"/>
      <c r="LC631" s="12"/>
      <c r="LD631" s="12"/>
      <c r="LE631" s="12"/>
      <c r="LF631" s="12"/>
      <c r="LG631" s="12"/>
      <c r="LH631" s="12"/>
      <c r="LI631" s="12"/>
      <c r="LJ631" s="12"/>
      <c r="LK631" s="12"/>
      <c r="LL631" s="12"/>
      <c r="LM631" s="12"/>
      <c r="LN631" s="12"/>
      <c r="LO631" s="12"/>
      <c r="LP631" s="12"/>
      <c r="LQ631" s="12"/>
      <c r="LR631" s="12"/>
      <c r="LS631" s="12"/>
      <c r="LT631" s="12"/>
      <c r="LU631" s="12"/>
      <c r="LV631" s="12"/>
      <c r="LW631" s="12"/>
      <c r="LX631" s="12"/>
      <c r="LY631" s="12"/>
      <c r="LZ631" s="12"/>
      <c r="MA631" s="12"/>
      <c r="MB631" s="12"/>
      <c r="MC631" s="12"/>
      <c r="MD631" s="12"/>
      <c r="ME631" s="12"/>
      <c r="MF631" s="12"/>
      <c r="MG631" s="12"/>
      <c r="MH631" s="12"/>
      <c r="MI631" s="12"/>
      <c r="MJ631" s="12"/>
      <c r="MK631" s="12"/>
      <c r="ML631" s="12"/>
      <c r="MM631" s="12"/>
      <c r="MN631" s="12"/>
      <c r="MO631" s="12"/>
      <c r="MP631" s="12"/>
      <c r="MQ631" s="12"/>
      <c r="MR631" s="12"/>
      <c r="MS631" s="12"/>
      <c r="MT631" s="12"/>
      <c r="MU631" s="12"/>
      <c r="MV631" s="12"/>
      <c r="MW631" s="12"/>
      <c r="MX631" s="12"/>
      <c r="MY631" s="12"/>
      <c r="MZ631" s="12"/>
      <c r="NA631" s="12"/>
      <c r="NB631" s="12"/>
      <c r="NC631" s="12"/>
      <c r="ND631" s="12"/>
      <c r="NE631" s="12"/>
      <c r="NF631" s="12"/>
      <c r="NG631" s="12"/>
      <c r="NH631" s="12"/>
      <c r="NI631" s="12"/>
      <c r="NJ631" s="12"/>
      <c r="NK631" s="12"/>
      <c r="NL631" s="12"/>
      <c r="NM631" s="12"/>
      <c r="NN631" s="12"/>
      <c r="NO631" s="12"/>
      <c r="NP631" s="12"/>
      <c r="NQ631" s="12"/>
      <c r="NR631" s="12"/>
      <c r="NS631" s="12"/>
      <c r="NT631" s="12"/>
      <c r="NU631" s="12"/>
      <c r="NV631" s="12"/>
      <c r="NW631" s="12"/>
      <c r="NX631" s="12"/>
      <c r="NY631" s="12"/>
      <c r="NZ631" s="12"/>
      <c r="OA631" s="12"/>
      <c r="OB631" s="12"/>
      <c r="OC631" s="12"/>
      <c r="OD631" s="12"/>
      <c r="OE631" s="12"/>
      <c r="OF631" s="12"/>
      <c r="OG631" s="12"/>
      <c r="OH631" s="12"/>
      <c r="OI631" s="12"/>
      <c r="OJ631" s="12"/>
      <c r="OK631" s="12"/>
      <c r="OL631" s="12"/>
      <c r="OM631" s="12"/>
      <c r="ON631" s="12"/>
      <c r="OO631" s="12"/>
      <c r="OP631" s="12"/>
      <c r="OQ631" s="12"/>
      <c r="OR631" s="12"/>
      <c r="OS631" s="12"/>
      <c r="OT631" s="12"/>
      <c r="OU631" s="12"/>
      <c r="OV631" s="12"/>
      <c r="OW631" s="12"/>
      <c r="OX631" s="12"/>
      <c r="OY631" s="12"/>
      <c r="OZ631" s="12"/>
      <c r="PA631" s="12"/>
      <c r="PB631" s="12"/>
      <c r="PC631" s="12"/>
      <c r="PD631" s="12"/>
      <c r="PE631" s="12"/>
      <c r="PF631" s="12"/>
      <c r="PG631" s="12"/>
      <c r="PH631" s="12"/>
      <c r="PI631" s="12"/>
      <c r="PJ631" s="12"/>
      <c r="PK631" s="12"/>
      <c r="PL631" s="12"/>
      <c r="PM631" s="12"/>
      <c r="PN631" s="12"/>
      <c r="PO631" s="12"/>
      <c r="PP631" s="12"/>
    </row>
    <row r="632">
      <c r="A632" s="452"/>
      <c r="B632" s="45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  <c r="HZ632" s="12"/>
      <c r="IA632" s="12"/>
      <c r="IB632" s="12"/>
      <c r="IC632" s="12"/>
      <c r="ID632" s="12"/>
      <c r="IE632" s="12"/>
      <c r="IF632" s="12"/>
      <c r="IG632" s="12"/>
      <c r="IH632" s="12"/>
      <c r="II632" s="12"/>
      <c r="IJ632" s="12"/>
      <c r="IK632" s="12"/>
      <c r="IL632" s="12"/>
      <c r="IM632" s="12"/>
      <c r="IN632" s="12"/>
      <c r="IO632" s="12"/>
      <c r="IP632" s="12"/>
      <c r="IQ632" s="12"/>
      <c r="IR632" s="12"/>
      <c r="IS632" s="12"/>
      <c r="IT632" s="12"/>
      <c r="IU632" s="12"/>
      <c r="IV632" s="12"/>
      <c r="IW632" s="12"/>
      <c r="IX632" s="12"/>
      <c r="IY632" s="12"/>
      <c r="IZ632" s="12"/>
      <c r="JA632" s="12"/>
      <c r="JB632" s="12"/>
      <c r="JC632" s="12"/>
      <c r="JD632" s="12"/>
      <c r="JE632" s="12"/>
      <c r="JF632" s="12"/>
      <c r="JG632" s="12"/>
      <c r="JH632" s="12"/>
      <c r="JI632" s="12"/>
      <c r="JJ632" s="12"/>
      <c r="JK632" s="12"/>
      <c r="JL632" s="12"/>
      <c r="JM632" s="12"/>
      <c r="JN632" s="12"/>
      <c r="JO632" s="12"/>
      <c r="JP632" s="12"/>
      <c r="JQ632" s="12"/>
      <c r="JR632" s="12"/>
      <c r="JS632" s="12"/>
      <c r="JT632" s="12"/>
      <c r="JU632" s="12"/>
      <c r="JV632" s="12"/>
      <c r="JW632" s="12"/>
      <c r="JX632" s="12"/>
      <c r="JY632" s="12"/>
      <c r="JZ632" s="12"/>
      <c r="KA632" s="12"/>
      <c r="KB632" s="12"/>
      <c r="KC632" s="12"/>
      <c r="KD632" s="12"/>
      <c r="KE632" s="12"/>
      <c r="KF632" s="12"/>
      <c r="KG632" s="12"/>
      <c r="KH632" s="12"/>
      <c r="KI632" s="12"/>
      <c r="KJ632" s="12"/>
      <c r="KK632" s="12"/>
      <c r="KL632" s="12"/>
      <c r="KM632" s="12"/>
      <c r="KN632" s="12"/>
      <c r="KO632" s="12"/>
      <c r="KP632" s="12"/>
      <c r="KQ632" s="12"/>
      <c r="KR632" s="12"/>
      <c r="KS632" s="12"/>
      <c r="KT632" s="12"/>
      <c r="KU632" s="12"/>
      <c r="KV632" s="12"/>
      <c r="KW632" s="12"/>
      <c r="KX632" s="12"/>
      <c r="KY632" s="12"/>
      <c r="KZ632" s="12"/>
      <c r="LA632" s="12"/>
      <c r="LB632" s="12"/>
      <c r="LC632" s="12"/>
      <c r="LD632" s="12"/>
      <c r="LE632" s="12"/>
      <c r="LF632" s="12"/>
      <c r="LG632" s="12"/>
      <c r="LH632" s="12"/>
      <c r="LI632" s="12"/>
      <c r="LJ632" s="12"/>
      <c r="LK632" s="12"/>
      <c r="LL632" s="12"/>
      <c r="LM632" s="12"/>
      <c r="LN632" s="12"/>
      <c r="LO632" s="12"/>
      <c r="LP632" s="12"/>
      <c r="LQ632" s="12"/>
      <c r="LR632" s="12"/>
      <c r="LS632" s="12"/>
      <c r="LT632" s="12"/>
      <c r="LU632" s="12"/>
      <c r="LV632" s="12"/>
      <c r="LW632" s="12"/>
      <c r="LX632" s="12"/>
      <c r="LY632" s="12"/>
      <c r="LZ632" s="12"/>
      <c r="MA632" s="12"/>
      <c r="MB632" s="12"/>
      <c r="MC632" s="12"/>
      <c r="MD632" s="12"/>
      <c r="ME632" s="12"/>
      <c r="MF632" s="12"/>
      <c r="MG632" s="12"/>
      <c r="MH632" s="12"/>
      <c r="MI632" s="12"/>
      <c r="MJ632" s="12"/>
      <c r="MK632" s="12"/>
      <c r="ML632" s="12"/>
      <c r="MM632" s="12"/>
      <c r="MN632" s="12"/>
      <c r="MO632" s="12"/>
      <c r="MP632" s="12"/>
      <c r="MQ632" s="12"/>
      <c r="MR632" s="12"/>
      <c r="MS632" s="12"/>
      <c r="MT632" s="12"/>
      <c r="MU632" s="12"/>
      <c r="MV632" s="12"/>
      <c r="MW632" s="12"/>
      <c r="MX632" s="12"/>
      <c r="MY632" s="12"/>
      <c r="MZ632" s="12"/>
      <c r="NA632" s="12"/>
      <c r="NB632" s="12"/>
      <c r="NC632" s="12"/>
      <c r="ND632" s="12"/>
      <c r="NE632" s="12"/>
      <c r="NF632" s="12"/>
      <c r="NG632" s="12"/>
      <c r="NH632" s="12"/>
      <c r="NI632" s="12"/>
      <c r="NJ632" s="12"/>
      <c r="NK632" s="12"/>
      <c r="NL632" s="12"/>
      <c r="NM632" s="12"/>
      <c r="NN632" s="12"/>
      <c r="NO632" s="12"/>
      <c r="NP632" s="12"/>
      <c r="NQ632" s="12"/>
      <c r="NR632" s="12"/>
      <c r="NS632" s="12"/>
      <c r="NT632" s="12"/>
      <c r="NU632" s="12"/>
      <c r="NV632" s="12"/>
      <c r="NW632" s="12"/>
      <c r="NX632" s="12"/>
      <c r="NY632" s="12"/>
      <c r="NZ632" s="12"/>
      <c r="OA632" s="12"/>
      <c r="OB632" s="12"/>
      <c r="OC632" s="12"/>
      <c r="OD632" s="12"/>
      <c r="OE632" s="12"/>
      <c r="OF632" s="12"/>
      <c r="OG632" s="12"/>
      <c r="OH632" s="12"/>
      <c r="OI632" s="12"/>
      <c r="OJ632" s="12"/>
      <c r="OK632" s="12"/>
      <c r="OL632" s="12"/>
      <c r="OM632" s="12"/>
      <c r="ON632" s="12"/>
      <c r="OO632" s="12"/>
      <c r="OP632" s="12"/>
      <c r="OQ632" s="12"/>
      <c r="OR632" s="12"/>
      <c r="OS632" s="12"/>
      <c r="OT632" s="12"/>
      <c r="OU632" s="12"/>
      <c r="OV632" s="12"/>
      <c r="OW632" s="12"/>
      <c r="OX632" s="12"/>
      <c r="OY632" s="12"/>
      <c r="OZ632" s="12"/>
      <c r="PA632" s="12"/>
      <c r="PB632" s="12"/>
      <c r="PC632" s="12"/>
      <c r="PD632" s="12"/>
      <c r="PE632" s="12"/>
      <c r="PF632" s="12"/>
      <c r="PG632" s="12"/>
      <c r="PH632" s="12"/>
      <c r="PI632" s="12"/>
      <c r="PJ632" s="12"/>
      <c r="PK632" s="12"/>
      <c r="PL632" s="12"/>
      <c r="PM632" s="12"/>
      <c r="PN632" s="12"/>
      <c r="PO632" s="12"/>
      <c r="PP632" s="12"/>
    </row>
    <row r="633">
      <c r="A633" s="452"/>
      <c r="B633" s="45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  <c r="IU633" s="12"/>
      <c r="IV633" s="12"/>
      <c r="IW633" s="12"/>
      <c r="IX633" s="12"/>
      <c r="IY633" s="12"/>
      <c r="IZ633" s="12"/>
      <c r="JA633" s="12"/>
      <c r="JB633" s="12"/>
      <c r="JC633" s="12"/>
      <c r="JD633" s="12"/>
      <c r="JE633" s="12"/>
      <c r="JF633" s="12"/>
      <c r="JG633" s="12"/>
      <c r="JH633" s="12"/>
      <c r="JI633" s="12"/>
      <c r="JJ633" s="12"/>
      <c r="JK633" s="12"/>
      <c r="JL633" s="12"/>
      <c r="JM633" s="12"/>
      <c r="JN633" s="12"/>
      <c r="JO633" s="12"/>
      <c r="JP633" s="12"/>
      <c r="JQ633" s="12"/>
      <c r="JR633" s="12"/>
      <c r="JS633" s="12"/>
      <c r="JT633" s="12"/>
      <c r="JU633" s="12"/>
      <c r="JV633" s="12"/>
      <c r="JW633" s="12"/>
      <c r="JX633" s="12"/>
      <c r="JY633" s="12"/>
      <c r="JZ633" s="12"/>
      <c r="KA633" s="12"/>
      <c r="KB633" s="12"/>
      <c r="KC633" s="12"/>
      <c r="KD633" s="12"/>
      <c r="KE633" s="12"/>
      <c r="KF633" s="12"/>
      <c r="KG633" s="12"/>
      <c r="KH633" s="12"/>
      <c r="KI633" s="12"/>
      <c r="KJ633" s="12"/>
      <c r="KK633" s="12"/>
      <c r="KL633" s="12"/>
      <c r="KM633" s="12"/>
      <c r="KN633" s="12"/>
      <c r="KO633" s="12"/>
      <c r="KP633" s="12"/>
      <c r="KQ633" s="12"/>
      <c r="KR633" s="12"/>
      <c r="KS633" s="12"/>
      <c r="KT633" s="12"/>
      <c r="KU633" s="12"/>
      <c r="KV633" s="12"/>
      <c r="KW633" s="12"/>
      <c r="KX633" s="12"/>
      <c r="KY633" s="12"/>
      <c r="KZ633" s="12"/>
      <c r="LA633" s="12"/>
      <c r="LB633" s="12"/>
      <c r="LC633" s="12"/>
      <c r="LD633" s="12"/>
      <c r="LE633" s="12"/>
      <c r="LF633" s="12"/>
      <c r="LG633" s="12"/>
      <c r="LH633" s="12"/>
      <c r="LI633" s="12"/>
      <c r="LJ633" s="12"/>
      <c r="LK633" s="12"/>
      <c r="LL633" s="12"/>
      <c r="LM633" s="12"/>
      <c r="LN633" s="12"/>
      <c r="LO633" s="12"/>
      <c r="LP633" s="12"/>
      <c r="LQ633" s="12"/>
      <c r="LR633" s="12"/>
      <c r="LS633" s="12"/>
      <c r="LT633" s="12"/>
      <c r="LU633" s="12"/>
      <c r="LV633" s="12"/>
      <c r="LW633" s="12"/>
      <c r="LX633" s="12"/>
      <c r="LY633" s="12"/>
      <c r="LZ633" s="12"/>
      <c r="MA633" s="12"/>
      <c r="MB633" s="12"/>
      <c r="MC633" s="12"/>
      <c r="MD633" s="12"/>
      <c r="ME633" s="12"/>
      <c r="MF633" s="12"/>
      <c r="MG633" s="12"/>
      <c r="MH633" s="12"/>
      <c r="MI633" s="12"/>
      <c r="MJ633" s="12"/>
      <c r="MK633" s="12"/>
      <c r="ML633" s="12"/>
      <c r="MM633" s="12"/>
      <c r="MN633" s="12"/>
      <c r="MO633" s="12"/>
      <c r="MP633" s="12"/>
      <c r="MQ633" s="12"/>
      <c r="MR633" s="12"/>
      <c r="MS633" s="12"/>
      <c r="MT633" s="12"/>
      <c r="MU633" s="12"/>
      <c r="MV633" s="12"/>
      <c r="MW633" s="12"/>
      <c r="MX633" s="12"/>
      <c r="MY633" s="12"/>
      <c r="MZ633" s="12"/>
      <c r="NA633" s="12"/>
      <c r="NB633" s="12"/>
      <c r="NC633" s="12"/>
      <c r="ND633" s="12"/>
      <c r="NE633" s="12"/>
      <c r="NF633" s="12"/>
      <c r="NG633" s="12"/>
      <c r="NH633" s="12"/>
      <c r="NI633" s="12"/>
      <c r="NJ633" s="12"/>
      <c r="NK633" s="12"/>
      <c r="NL633" s="12"/>
      <c r="NM633" s="12"/>
      <c r="NN633" s="12"/>
      <c r="NO633" s="12"/>
      <c r="NP633" s="12"/>
      <c r="NQ633" s="12"/>
      <c r="NR633" s="12"/>
      <c r="NS633" s="12"/>
      <c r="NT633" s="12"/>
      <c r="NU633" s="12"/>
      <c r="NV633" s="12"/>
      <c r="NW633" s="12"/>
      <c r="NX633" s="12"/>
      <c r="NY633" s="12"/>
      <c r="NZ633" s="12"/>
      <c r="OA633" s="12"/>
      <c r="OB633" s="12"/>
      <c r="OC633" s="12"/>
      <c r="OD633" s="12"/>
      <c r="OE633" s="12"/>
      <c r="OF633" s="12"/>
      <c r="OG633" s="12"/>
      <c r="OH633" s="12"/>
      <c r="OI633" s="12"/>
      <c r="OJ633" s="12"/>
      <c r="OK633" s="12"/>
      <c r="OL633" s="12"/>
      <c r="OM633" s="12"/>
      <c r="ON633" s="12"/>
      <c r="OO633" s="12"/>
      <c r="OP633" s="12"/>
      <c r="OQ633" s="12"/>
      <c r="OR633" s="12"/>
      <c r="OS633" s="12"/>
      <c r="OT633" s="12"/>
      <c r="OU633" s="12"/>
      <c r="OV633" s="12"/>
      <c r="OW633" s="12"/>
      <c r="OX633" s="12"/>
      <c r="OY633" s="12"/>
      <c r="OZ633" s="12"/>
      <c r="PA633" s="12"/>
      <c r="PB633" s="12"/>
      <c r="PC633" s="12"/>
      <c r="PD633" s="12"/>
      <c r="PE633" s="12"/>
      <c r="PF633" s="12"/>
      <c r="PG633" s="12"/>
      <c r="PH633" s="12"/>
      <c r="PI633" s="12"/>
      <c r="PJ633" s="12"/>
      <c r="PK633" s="12"/>
      <c r="PL633" s="12"/>
      <c r="PM633" s="12"/>
      <c r="PN633" s="12"/>
      <c r="PO633" s="12"/>
      <c r="PP633" s="12"/>
    </row>
    <row r="634">
      <c r="A634" s="452"/>
      <c r="B634" s="45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  <c r="HA634" s="12"/>
      <c r="HB634" s="12"/>
      <c r="HC634" s="12"/>
      <c r="HD634" s="12"/>
      <c r="HE634" s="12"/>
      <c r="HF634" s="12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  <c r="HZ634" s="12"/>
      <c r="IA634" s="12"/>
      <c r="IB634" s="12"/>
      <c r="IC634" s="12"/>
      <c r="ID634" s="12"/>
      <c r="IE634" s="12"/>
      <c r="IF634" s="12"/>
      <c r="IG634" s="12"/>
      <c r="IH634" s="12"/>
      <c r="II634" s="12"/>
      <c r="IJ634" s="12"/>
      <c r="IK634" s="12"/>
      <c r="IL634" s="12"/>
      <c r="IM634" s="12"/>
      <c r="IN634" s="12"/>
      <c r="IO634" s="12"/>
      <c r="IP634" s="12"/>
      <c r="IQ634" s="12"/>
      <c r="IR634" s="12"/>
      <c r="IS634" s="12"/>
      <c r="IT634" s="12"/>
      <c r="IU634" s="12"/>
      <c r="IV634" s="12"/>
      <c r="IW634" s="12"/>
      <c r="IX634" s="12"/>
      <c r="IY634" s="12"/>
      <c r="IZ634" s="12"/>
      <c r="JA634" s="12"/>
      <c r="JB634" s="12"/>
      <c r="JC634" s="12"/>
      <c r="JD634" s="12"/>
      <c r="JE634" s="12"/>
      <c r="JF634" s="12"/>
      <c r="JG634" s="12"/>
      <c r="JH634" s="12"/>
      <c r="JI634" s="12"/>
      <c r="JJ634" s="12"/>
      <c r="JK634" s="12"/>
      <c r="JL634" s="12"/>
      <c r="JM634" s="12"/>
      <c r="JN634" s="12"/>
      <c r="JO634" s="12"/>
      <c r="JP634" s="12"/>
      <c r="JQ634" s="12"/>
      <c r="JR634" s="12"/>
      <c r="JS634" s="12"/>
      <c r="JT634" s="12"/>
      <c r="JU634" s="12"/>
      <c r="JV634" s="12"/>
      <c r="JW634" s="12"/>
      <c r="JX634" s="12"/>
      <c r="JY634" s="12"/>
      <c r="JZ634" s="12"/>
      <c r="KA634" s="12"/>
      <c r="KB634" s="12"/>
      <c r="KC634" s="12"/>
      <c r="KD634" s="12"/>
      <c r="KE634" s="12"/>
      <c r="KF634" s="12"/>
      <c r="KG634" s="12"/>
      <c r="KH634" s="12"/>
      <c r="KI634" s="12"/>
      <c r="KJ634" s="12"/>
      <c r="KK634" s="12"/>
      <c r="KL634" s="12"/>
      <c r="KM634" s="12"/>
      <c r="KN634" s="12"/>
      <c r="KO634" s="12"/>
      <c r="KP634" s="12"/>
      <c r="KQ634" s="12"/>
      <c r="KR634" s="12"/>
      <c r="KS634" s="12"/>
      <c r="KT634" s="12"/>
      <c r="KU634" s="12"/>
      <c r="KV634" s="12"/>
      <c r="KW634" s="12"/>
      <c r="KX634" s="12"/>
      <c r="KY634" s="12"/>
      <c r="KZ634" s="12"/>
      <c r="LA634" s="12"/>
      <c r="LB634" s="12"/>
      <c r="LC634" s="12"/>
      <c r="LD634" s="12"/>
      <c r="LE634" s="12"/>
      <c r="LF634" s="12"/>
      <c r="LG634" s="12"/>
      <c r="LH634" s="12"/>
      <c r="LI634" s="12"/>
      <c r="LJ634" s="12"/>
      <c r="LK634" s="12"/>
      <c r="LL634" s="12"/>
      <c r="LM634" s="12"/>
      <c r="LN634" s="12"/>
      <c r="LO634" s="12"/>
      <c r="LP634" s="12"/>
      <c r="LQ634" s="12"/>
      <c r="LR634" s="12"/>
      <c r="LS634" s="12"/>
      <c r="LT634" s="12"/>
      <c r="LU634" s="12"/>
      <c r="LV634" s="12"/>
      <c r="LW634" s="12"/>
      <c r="LX634" s="12"/>
      <c r="LY634" s="12"/>
      <c r="LZ634" s="12"/>
      <c r="MA634" s="12"/>
      <c r="MB634" s="12"/>
      <c r="MC634" s="12"/>
      <c r="MD634" s="12"/>
      <c r="ME634" s="12"/>
      <c r="MF634" s="12"/>
      <c r="MG634" s="12"/>
      <c r="MH634" s="12"/>
      <c r="MI634" s="12"/>
      <c r="MJ634" s="12"/>
      <c r="MK634" s="12"/>
      <c r="ML634" s="12"/>
      <c r="MM634" s="12"/>
      <c r="MN634" s="12"/>
      <c r="MO634" s="12"/>
      <c r="MP634" s="12"/>
      <c r="MQ634" s="12"/>
      <c r="MR634" s="12"/>
      <c r="MS634" s="12"/>
      <c r="MT634" s="12"/>
      <c r="MU634" s="12"/>
      <c r="MV634" s="12"/>
      <c r="MW634" s="12"/>
      <c r="MX634" s="12"/>
      <c r="MY634" s="12"/>
      <c r="MZ634" s="12"/>
      <c r="NA634" s="12"/>
      <c r="NB634" s="12"/>
      <c r="NC634" s="12"/>
      <c r="ND634" s="12"/>
      <c r="NE634" s="12"/>
      <c r="NF634" s="12"/>
      <c r="NG634" s="12"/>
      <c r="NH634" s="12"/>
      <c r="NI634" s="12"/>
      <c r="NJ634" s="12"/>
      <c r="NK634" s="12"/>
      <c r="NL634" s="12"/>
      <c r="NM634" s="12"/>
      <c r="NN634" s="12"/>
      <c r="NO634" s="12"/>
      <c r="NP634" s="12"/>
      <c r="NQ634" s="12"/>
      <c r="NR634" s="12"/>
      <c r="NS634" s="12"/>
      <c r="NT634" s="12"/>
      <c r="NU634" s="12"/>
      <c r="NV634" s="12"/>
      <c r="NW634" s="12"/>
      <c r="NX634" s="12"/>
      <c r="NY634" s="12"/>
      <c r="NZ634" s="12"/>
      <c r="OA634" s="12"/>
      <c r="OB634" s="12"/>
      <c r="OC634" s="12"/>
      <c r="OD634" s="12"/>
      <c r="OE634" s="12"/>
      <c r="OF634" s="12"/>
      <c r="OG634" s="12"/>
      <c r="OH634" s="12"/>
      <c r="OI634" s="12"/>
      <c r="OJ634" s="12"/>
      <c r="OK634" s="12"/>
      <c r="OL634" s="12"/>
      <c r="OM634" s="12"/>
      <c r="ON634" s="12"/>
      <c r="OO634" s="12"/>
      <c r="OP634" s="12"/>
      <c r="OQ634" s="12"/>
      <c r="OR634" s="12"/>
      <c r="OS634" s="12"/>
      <c r="OT634" s="12"/>
      <c r="OU634" s="12"/>
      <c r="OV634" s="12"/>
      <c r="OW634" s="12"/>
      <c r="OX634" s="12"/>
      <c r="OY634" s="12"/>
      <c r="OZ634" s="12"/>
      <c r="PA634" s="12"/>
      <c r="PB634" s="12"/>
      <c r="PC634" s="12"/>
      <c r="PD634" s="12"/>
      <c r="PE634" s="12"/>
      <c r="PF634" s="12"/>
      <c r="PG634" s="12"/>
      <c r="PH634" s="12"/>
      <c r="PI634" s="12"/>
      <c r="PJ634" s="12"/>
      <c r="PK634" s="12"/>
      <c r="PL634" s="12"/>
      <c r="PM634" s="12"/>
      <c r="PN634" s="12"/>
      <c r="PO634" s="12"/>
      <c r="PP634" s="12"/>
    </row>
    <row r="635">
      <c r="A635" s="452"/>
      <c r="B635" s="45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  <c r="IU635" s="12"/>
      <c r="IV635" s="12"/>
      <c r="IW635" s="12"/>
      <c r="IX635" s="12"/>
      <c r="IY635" s="12"/>
      <c r="IZ635" s="12"/>
      <c r="JA635" s="12"/>
      <c r="JB635" s="12"/>
      <c r="JC635" s="12"/>
      <c r="JD635" s="12"/>
      <c r="JE635" s="12"/>
      <c r="JF635" s="12"/>
      <c r="JG635" s="12"/>
      <c r="JH635" s="12"/>
      <c r="JI635" s="12"/>
      <c r="JJ635" s="12"/>
      <c r="JK635" s="12"/>
      <c r="JL635" s="12"/>
      <c r="JM635" s="12"/>
      <c r="JN635" s="12"/>
      <c r="JO635" s="12"/>
      <c r="JP635" s="12"/>
      <c r="JQ635" s="12"/>
      <c r="JR635" s="12"/>
      <c r="JS635" s="12"/>
      <c r="JT635" s="12"/>
      <c r="JU635" s="12"/>
      <c r="JV635" s="12"/>
      <c r="JW635" s="12"/>
      <c r="JX635" s="12"/>
      <c r="JY635" s="12"/>
      <c r="JZ635" s="12"/>
      <c r="KA635" s="12"/>
      <c r="KB635" s="12"/>
      <c r="KC635" s="12"/>
      <c r="KD635" s="12"/>
      <c r="KE635" s="12"/>
      <c r="KF635" s="12"/>
      <c r="KG635" s="12"/>
      <c r="KH635" s="12"/>
      <c r="KI635" s="12"/>
      <c r="KJ635" s="12"/>
      <c r="KK635" s="12"/>
      <c r="KL635" s="12"/>
      <c r="KM635" s="12"/>
      <c r="KN635" s="12"/>
      <c r="KO635" s="12"/>
      <c r="KP635" s="12"/>
      <c r="KQ635" s="12"/>
      <c r="KR635" s="12"/>
      <c r="KS635" s="12"/>
      <c r="KT635" s="12"/>
      <c r="KU635" s="12"/>
      <c r="KV635" s="12"/>
      <c r="KW635" s="12"/>
      <c r="KX635" s="12"/>
      <c r="KY635" s="12"/>
      <c r="KZ635" s="12"/>
      <c r="LA635" s="12"/>
      <c r="LB635" s="12"/>
      <c r="LC635" s="12"/>
      <c r="LD635" s="12"/>
      <c r="LE635" s="12"/>
      <c r="LF635" s="12"/>
      <c r="LG635" s="12"/>
      <c r="LH635" s="12"/>
      <c r="LI635" s="12"/>
      <c r="LJ635" s="12"/>
      <c r="LK635" s="12"/>
      <c r="LL635" s="12"/>
      <c r="LM635" s="12"/>
      <c r="LN635" s="12"/>
      <c r="LO635" s="12"/>
      <c r="LP635" s="12"/>
      <c r="LQ635" s="12"/>
      <c r="LR635" s="12"/>
      <c r="LS635" s="12"/>
      <c r="LT635" s="12"/>
      <c r="LU635" s="12"/>
      <c r="LV635" s="12"/>
      <c r="LW635" s="12"/>
      <c r="LX635" s="12"/>
      <c r="LY635" s="12"/>
      <c r="LZ635" s="12"/>
      <c r="MA635" s="12"/>
      <c r="MB635" s="12"/>
      <c r="MC635" s="12"/>
      <c r="MD635" s="12"/>
      <c r="ME635" s="12"/>
      <c r="MF635" s="12"/>
      <c r="MG635" s="12"/>
      <c r="MH635" s="12"/>
      <c r="MI635" s="12"/>
      <c r="MJ635" s="12"/>
      <c r="MK635" s="12"/>
      <c r="ML635" s="12"/>
      <c r="MM635" s="12"/>
      <c r="MN635" s="12"/>
      <c r="MO635" s="12"/>
      <c r="MP635" s="12"/>
      <c r="MQ635" s="12"/>
      <c r="MR635" s="12"/>
      <c r="MS635" s="12"/>
      <c r="MT635" s="12"/>
      <c r="MU635" s="12"/>
      <c r="MV635" s="12"/>
      <c r="MW635" s="12"/>
      <c r="MX635" s="12"/>
      <c r="MY635" s="12"/>
      <c r="MZ635" s="12"/>
      <c r="NA635" s="12"/>
      <c r="NB635" s="12"/>
      <c r="NC635" s="12"/>
      <c r="ND635" s="12"/>
      <c r="NE635" s="12"/>
      <c r="NF635" s="12"/>
      <c r="NG635" s="12"/>
      <c r="NH635" s="12"/>
      <c r="NI635" s="12"/>
      <c r="NJ635" s="12"/>
      <c r="NK635" s="12"/>
      <c r="NL635" s="12"/>
      <c r="NM635" s="12"/>
      <c r="NN635" s="12"/>
      <c r="NO635" s="12"/>
      <c r="NP635" s="12"/>
      <c r="NQ635" s="12"/>
      <c r="NR635" s="12"/>
      <c r="NS635" s="12"/>
      <c r="NT635" s="12"/>
      <c r="NU635" s="12"/>
      <c r="NV635" s="12"/>
      <c r="NW635" s="12"/>
      <c r="NX635" s="12"/>
      <c r="NY635" s="12"/>
      <c r="NZ635" s="12"/>
      <c r="OA635" s="12"/>
      <c r="OB635" s="12"/>
      <c r="OC635" s="12"/>
      <c r="OD635" s="12"/>
      <c r="OE635" s="12"/>
      <c r="OF635" s="12"/>
      <c r="OG635" s="12"/>
      <c r="OH635" s="12"/>
      <c r="OI635" s="12"/>
      <c r="OJ635" s="12"/>
      <c r="OK635" s="12"/>
      <c r="OL635" s="12"/>
      <c r="OM635" s="12"/>
      <c r="ON635" s="12"/>
      <c r="OO635" s="12"/>
      <c r="OP635" s="12"/>
      <c r="OQ635" s="12"/>
      <c r="OR635" s="12"/>
      <c r="OS635" s="12"/>
      <c r="OT635" s="12"/>
      <c r="OU635" s="12"/>
      <c r="OV635" s="12"/>
      <c r="OW635" s="12"/>
      <c r="OX635" s="12"/>
      <c r="OY635" s="12"/>
      <c r="OZ635" s="12"/>
      <c r="PA635" s="12"/>
      <c r="PB635" s="12"/>
      <c r="PC635" s="12"/>
      <c r="PD635" s="12"/>
      <c r="PE635" s="12"/>
      <c r="PF635" s="12"/>
      <c r="PG635" s="12"/>
      <c r="PH635" s="12"/>
      <c r="PI635" s="12"/>
      <c r="PJ635" s="12"/>
      <c r="PK635" s="12"/>
      <c r="PL635" s="12"/>
      <c r="PM635" s="12"/>
      <c r="PN635" s="12"/>
      <c r="PO635" s="12"/>
      <c r="PP635" s="12"/>
    </row>
    <row r="636">
      <c r="A636" s="452"/>
      <c r="B636" s="45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  <c r="HZ636" s="12"/>
      <c r="IA636" s="12"/>
      <c r="IB636" s="12"/>
      <c r="IC636" s="12"/>
      <c r="ID636" s="12"/>
      <c r="IE636" s="12"/>
      <c r="IF636" s="12"/>
      <c r="IG636" s="12"/>
      <c r="IH636" s="12"/>
      <c r="II636" s="12"/>
      <c r="IJ636" s="12"/>
      <c r="IK636" s="12"/>
      <c r="IL636" s="12"/>
      <c r="IM636" s="12"/>
      <c r="IN636" s="12"/>
      <c r="IO636" s="12"/>
      <c r="IP636" s="12"/>
      <c r="IQ636" s="12"/>
      <c r="IR636" s="12"/>
      <c r="IS636" s="12"/>
      <c r="IT636" s="12"/>
      <c r="IU636" s="12"/>
      <c r="IV636" s="12"/>
      <c r="IW636" s="12"/>
      <c r="IX636" s="12"/>
      <c r="IY636" s="12"/>
      <c r="IZ636" s="12"/>
      <c r="JA636" s="12"/>
      <c r="JB636" s="12"/>
      <c r="JC636" s="12"/>
      <c r="JD636" s="12"/>
      <c r="JE636" s="12"/>
      <c r="JF636" s="12"/>
      <c r="JG636" s="12"/>
      <c r="JH636" s="12"/>
      <c r="JI636" s="12"/>
      <c r="JJ636" s="12"/>
      <c r="JK636" s="12"/>
      <c r="JL636" s="12"/>
      <c r="JM636" s="12"/>
      <c r="JN636" s="12"/>
      <c r="JO636" s="12"/>
      <c r="JP636" s="12"/>
      <c r="JQ636" s="12"/>
      <c r="JR636" s="12"/>
      <c r="JS636" s="12"/>
      <c r="JT636" s="12"/>
      <c r="JU636" s="12"/>
      <c r="JV636" s="12"/>
      <c r="JW636" s="12"/>
      <c r="JX636" s="12"/>
      <c r="JY636" s="12"/>
      <c r="JZ636" s="12"/>
      <c r="KA636" s="12"/>
      <c r="KB636" s="12"/>
      <c r="KC636" s="12"/>
      <c r="KD636" s="12"/>
      <c r="KE636" s="12"/>
      <c r="KF636" s="12"/>
      <c r="KG636" s="12"/>
      <c r="KH636" s="12"/>
      <c r="KI636" s="12"/>
      <c r="KJ636" s="12"/>
      <c r="KK636" s="12"/>
      <c r="KL636" s="12"/>
      <c r="KM636" s="12"/>
      <c r="KN636" s="12"/>
      <c r="KO636" s="12"/>
      <c r="KP636" s="12"/>
      <c r="KQ636" s="12"/>
      <c r="KR636" s="12"/>
      <c r="KS636" s="12"/>
      <c r="KT636" s="12"/>
      <c r="KU636" s="12"/>
      <c r="KV636" s="12"/>
      <c r="KW636" s="12"/>
      <c r="KX636" s="12"/>
      <c r="KY636" s="12"/>
      <c r="KZ636" s="12"/>
      <c r="LA636" s="12"/>
      <c r="LB636" s="12"/>
      <c r="LC636" s="12"/>
      <c r="LD636" s="12"/>
      <c r="LE636" s="12"/>
      <c r="LF636" s="12"/>
      <c r="LG636" s="12"/>
      <c r="LH636" s="12"/>
      <c r="LI636" s="12"/>
      <c r="LJ636" s="12"/>
      <c r="LK636" s="12"/>
      <c r="LL636" s="12"/>
      <c r="LM636" s="12"/>
      <c r="LN636" s="12"/>
      <c r="LO636" s="12"/>
      <c r="LP636" s="12"/>
      <c r="LQ636" s="12"/>
      <c r="LR636" s="12"/>
      <c r="LS636" s="12"/>
      <c r="LT636" s="12"/>
      <c r="LU636" s="12"/>
      <c r="LV636" s="12"/>
      <c r="LW636" s="12"/>
      <c r="LX636" s="12"/>
      <c r="LY636" s="12"/>
      <c r="LZ636" s="12"/>
      <c r="MA636" s="12"/>
      <c r="MB636" s="12"/>
      <c r="MC636" s="12"/>
      <c r="MD636" s="12"/>
      <c r="ME636" s="12"/>
      <c r="MF636" s="12"/>
      <c r="MG636" s="12"/>
      <c r="MH636" s="12"/>
      <c r="MI636" s="12"/>
      <c r="MJ636" s="12"/>
      <c r="MK636" s="12"/>
      <c r="ML636" s="12"/>
      <c r="MM636" s="12"/>
      <c r="MN636" s="12"/>
      <c r="MO636" s="12"/>
      <c r="MP636" s="12"/>
      <c r="MQ636" s="12"/>
      <c r="MR636" s="12"/>
      <c r="MS636" s="12"/>
      <c r="MT636" s="12"/>
      <c r="MU636" s="12"/>
      <c r="MV636" s="12"/>
      <c r="MW636" s="12"/>
      <c r="MX636" s="12"/>
      <c r="MY636" s="12"/>
      <c r="MZ636" s="12"/>
      <c r="NA636" s="12"/>
      <c r="NB636" s="12"/>
      <c r="NC636" s="12"/>
      <c r="ND636" s="12"/>
      <c r="NE636" s="12"/>
      <c r="NF636" s="12"/>
      <c r="NG636" s="12"/>
      <c r="NH636" s="12"/>
      <c r="NI636" s="12"/>
      <c r="NJ636" s="12"/>
      <c r="NK636" s="12"/>
      <c r="NL636" s="12"/>
      <c r="NM636" s="12"/>
      <c r="NN636" s="12"/>
      <c r="NO636" s="12"/>
      <c r="NP636" s="12"/>
      <c r="NQ636" s="12"/>
      <c r="NR636" s="12"/>
      <c r="NS636" s="12"/>
      <c r="NT636" s="12"/>
      <c r="NU636" s="12"/>
      <c r="NV636" s="12"/>
      <c r="NW636" s="12"/>
      <c r="NX636" s="12"/>
      <c r="NY636" s="12"/>
      <c r="NZ636" s="12"/>
      <c r="OA636" s="12"/>
      <c r="OB636" s="12"/>
      <c r="OC636" s="12"/>
      <c r="OD636" s="12"/>
      <c r="OE636" s="12"/>
      <c r="OF636" s="12"/>
      <c r="OG636" s="12"/>
      <c r="OH636" s="12"/>
      <c r="OI636" s="12"/>
      <c r="OJ636" s="12"/>
      <c r="OK636" s="12"/>
      <c r="OL636" s="12"/>
      <c r="OM636" s="12"/>
      <c r="ON636" s="12"/>
      <c r="OO636" s="12"/>
      <c r="OP636" s="12"/>
      <c r="OQ636" s="12"/>
      <c r="OR636" s="12"/>
      <c r="OS636" s="12"/>
      <c r="OT636" s="12"/>
      <c r="OU636" s="12"/>
      <c r="OV636" s="12"/>
      <c r="OW636" s="12"/>
      <c r="OX636" s="12"/>
      <c r="OY636" s="12"/>
      <c r="OZ636" s="12"/>
      <c r="PA636" s="12"/>
      <c r="PB636" s="12"/>
      <c r="PC636" s="12"/>
      <c r="PD636" s="12"/>
      <c r="PE636" s="12"/>
      <c r="PF636" s="12"/>
      <c r="PG636" s="12"/>
      <c r="PH636" s="12"/>
      <c r="PI636" s="12"/>
      <c r="PJ636" s="12"/>
      <c r="PK636" s="12"/>
      <c r="PL636" s="12"/>
      <c r="PM636" s="12"/>
      <c r="PN636" s="12"/>
      <c r="PO636" s="12"/>
      <c r="PP636" s="12"/>
    </row>
    <row r="637">
      <c r="A637" s="452"/>
      <c r="B637" s="45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  <c r="HZ637" s="12"/>
      <c r="IA637" s="12"/>
      <c r="IB637" s="12"/>
      <c r="IC637" s="12"/>
      <c r="ID637" s="12"/>
      <c r="IE637" s="12"/>
      <c r="IF637" s="12"/>
      <c r="IG637" s="12"/>
      <c r="IH637" s="12"/>
      <c r="II637" s="12"/>
      <c r="IJ637" s="12"/>
      <c r="IK637" s="12"/>
      <c r="IL637" s="12"/>
      <c r="IM637" s="12"/>
      <c r="IN637" s="12"/>
      <c r="IO637" s="12"/>
      <c r="IP637" s="12"/>
      <c r="IQ637" s="12"/>
      <c r="IR637" s="12"/>
      <c r="IS637" s="12"/>
      <c r="IT637" s="12"/>
      <c r="IU637" s="12"/>
      <c r="IV637" s="12"/>
      <c r="IW637" s="12"/>
      <c r="IX637" s="12"/>
      <c r="IY637" s="12"/>
      <c r="IZ637" s="12"/>
      <c r="JA637" s="12"/>
      <c r="JB637" s="12"/>
      <c r="JC637" s="12"/>
      <c r="JD637" s="12"/>
      <c r="JE637" s="12"/>
      <c r="JF637" s="12"/>
      <c r="JG637" s="12"/>
      <c r="JH637" s="12"/>
      <c r="JI637" s="12"/>
      <c r="JJ637" s="12"/>
      <c r="JK637" s="12"/>
      <c r="JL637" s="12"/>
      <c r="JM637" s="12"/>
      <c r="JN637" s="12"/>
      <c r="JO637" s="12"/>
      <c r="JP637" s="12"/>
      <c r="JQ637" s="12"/>
      <c r="JR637" s="12"/>
      <c r="JS637" s="12"/>
      <c r="JT637" s="12"/>
      <c r="JU637" s="12"/>
      <c r="JV637" s="12"/>
      <c r="JW637" s="12"/>
      <c r="JX637" s="12"/>
      <c r="JY637" s="12"/>
      <c r="JZ637" s="12"/>
      <c r="KA637" s="12"/>
      <c r="KB637" s="12"/>
      <c r="KC637" s="12"/>
      <c r="KD637" s="12"/>
      <c r="KE637" s="12"/>
      <c r="KF637" s="12"/>
      <c r="KG637" s="12"/>
      <c r="KH637" s="12"/>
      <c r="KI637" s="12"/>
      <c r="KJ637" s="12"/>
      <c r="KK637" s="12"/>
      <c r="KL637" s="12"/>
      <c r="KM637" s="12"/>
      <c r="KN637" s="12"/>
      <c r="KO637" s="12"/>
      <c r="KP637" s="12"/>
      <c r="KQ637" s="12"/>
      <c r="KR637" s="12"/>
      <c r="KS637" s="12"/>
      <c r="KT637" s="12"/>
      <c r="KU637" s="12"/>
      <c r="KV637" s="12"/>
      <c r="KW637" s="12"/>
      <c r="KX637" s="12"/>
      <c r="KY637" s="12"/>
      <c r="KZ637" s="12"/>
      <c r="LA637" s="12"/>
      <c r="LB637" s="12"/>
      <c r="LC637" s="12"/>
      <c r="LD637" s="12"/>
      <c r="LE637" s="12"/>
      <c r="LF637" s="12"/>
      <c r="LG637" s="12"/>
      <c r="LH637" s="12"/>
      <c r="LI637" s="12"/>
      <c r="LJ637" s="12"/>
      <c r="LK637" s="12"/>
      <c r="LL637" s="12"/>
      <c r="LM637" s="12"/>
      <c r="LN637" s="12"/>
      <c r="LO637" s="12"/>
      <c r="LP637" s="12"/>
      <c r="LQ637" s="12"/>
      <c r="LR637" s="12"/>
      <c r="LS637" s="12"/>
      <c r="LT637" s="12"/>
      <c r="LU637" s="12"/>
      <c r="LV637" s="12"/>
      <c r="LW637" s="12"/>
      <c r="LX637" s="12"/>
      <c r="LY637" s="12"/>
      <c r="LZ637" s="12"/>
      <c r="MA637" s="12"/>
      <c r="MB637" s="12"/>
      <c r="MC637" s="12"/>
      <c r="MD637" s="12"/>
      <c r="ME637" s="12"/>
      <c r="MF637" s="12"/>
      <c r="MG637" s="12"/>
      <c r="MH637" s="12"/>
      <c r="MI637" s="12"/>
      <c r="MJ637" s="12"/>
      <c r="MK637" s="12"/>
      <c r="ML637" s="12"/>
      <c r="MM637" s="12"/>
      <c r="MN637" s="12"/>
      <c r="MO637" s="12"/>
      <c r="MP637" s="12"/>
      <c r="MQ637" s="12"/>
      <c r="MR637" s="12"/>
      <c r="MS637" s="12"/>
      <c r="MT637" s="12"/>
      <c r="MU637" s="12"/>
      <c r="MV637" s="12"/>
      <c r="MW637" s="12"/>
      <c r="MX637" s="12"/>
      <c r="MY637" s="12"/>
      <c r="MZ637" s="12"/>
      <c r="NA637" s="12"/>
      <c r="NB637" s="12"/>
      <c r="NC637" s="12"/>
      <c r="ND637" s="12"/>
      <c r="NE637" s="12"/>
      <c r="NF637" s="12"/>
      <c r="NG637" s="12"/>
      <c r="NH637" s="12"/>
      <c r="NI637" s="12"/>
      <c r="NJ637" s="12"/>
      <c r="NK637" s="12"/>
      <c r="NL637" s="12"/>
      <c r="NM637" s="12"/>
      <c r="NN637" s="12"/>
      <c r="NO637" s="12"/>
      <c r="NP637" s="12"/>
      <c r="NQ637" s="12"/>
      <c r="NR637" s="12"/>
      <c r="NS637" s="12"/>
      <c r="NT637" s="12"/>
      <c r="NU637" s="12"/>
      <c r="NV637" s="12"/>
      <c r="NW637" s="12"/>
      <c r="NX637" s="12"/>
      <c r="NY637" s="12"/>
      <c r="NZ637" s="12"/>
      <c r="OA637" s="12"/>
      <c r="OB637" s="12"/>
      <c r="OC637" s="12"/>
      <c r="OD637" s="12"/>
      <c r="OE637" s="12"/>
      <c r="OF637" s="12"/>
      <c r="OG637" s="12"/>
      <c r="OH637" s="12"/>
      <c r="OI637" s="12"/>
      <c r="OJ637" s="12"/>
      <c r="OK637" s="12"/>
      <c r="OL637" s="12"/>
      <c r="OM637" s="12"/>
      <c r="ON637" s="12"/>
      <c r="OO637" s="12"/>
      <c r="OP637" s="12"/>
      <c r="OQ637" s="12"/>
      <c r="OR637" s="12"/>
      <c r="OS637" s="12"/>
      <c r="OT637" s="12"/>
      <c r="OU637" s="12"/>
      <c r="OV637" s="12"/>
      <c r="OW637" s="12"/>
      <c r="OX637" s="12"/>
      <c r="OY637" s="12"/>
      <c r="OZ637" s="12"/>
      <c r="PA637" s="12"/>
      <c r="PB637" s="12"/>
      <c r="PC637" s="12"/>
      <c r="PD637" s="12"/>
      <c r="PE637" s="12"/>
      <c r="PF637" s="12"/>
      <c r="PG637" s="12"/>
      <c r="PH637" s="12"/>
      <c r="PI637" s="12"/>
      <c r="PJ637" s="12"/>
      <c r="PK637" s="12"/>
      <c r="PL637" s="12"/>
      <c r="PM637" s="12"/>
      <c r="PN637" s="12"/>
      <c r="PO637" s="12"/>
      <c r="PP637" s="12"/>
    </row>
    <row r="638">
      <c r="A638" s="452"/>
      <c r="B638" s="45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  <c r="HJ638" s="12"/>
      <c r="HK638" s="12"/>
      <c r="HL638" s="12"/>
      <c r="HM638" s="12"/>
      <c r="HN638" s="12"/>
      <c r="HO638" s="12"/>
      <c r="HP638" s="12"/>
      <c r="HQ638" s="12"/>
      <c r="HR638" s="12"/>
      <c r="HS638" s="12"/>
      <c r="HT638" s="12"/>
      <c r="HU638" s="12"/>
      <c r="HV638" s="12"/>
      <c r="HW638" s="12"/>
      <c r="HX638" s="12"/>
      <c r="HY638" s="12"/>
      <c r="HZ638" s="12"/>
      <c r="IA638" s="12"/>
      <c r="IB638" s="12"/>
      <c r="IC638" s="12"/>
      <c r="ID638" s="12"/>
      <c r="IE638" s="12"/>
      <c r="IF638" s="12"/>
      <c r="IG638" s="12"/>
      <c r="IH638" s="12"/>
      <c r="II638" s="12"/>
      <c r="IJ638" s="12"/>
      <c r="IK638" s="12"/>
      <c r="IL638" s="12"/>
      <c r="IM638" s="12"/>
      <c r="IN638" s="12"/>
      <c r="IO638" s="12"/>
      <c r="IP638" s="12"/>
      <c r="IQ638" s="12"/>
      <c r="IR638" s="12"/>
      <c r="IS638" s="12"/>
      <c r="IT638" s="12"/>
      <c r="IU638" s="12"/>
      <c r="IV638" s="12"/>
      <c r="IW638" s="12"/>
      <c r="IX638" s="12"/>
      <c r="IY638" s="12"/>
      <c r="IZ638" s="12"/>
      <c r="JA638" s="12"/>
      <c r="JB638" s="12"/>
      <c r="JC638" s="12"/>
      <c r="JD638" s="12"/>
      <c r="JE638" s="12"/>
      <c r="JF638" s="12"/>
      <c r="JG638" s="12"/>
      <c r="JH638" s="12"/>
      <c r="JI638" s="12"/>
      <c r="JJ638" s="12"/>
      <c r="JK638" s="12"/>
      <c r="JL638" s="12"/>
      <c r="JM638" s="12"/>
      <c r="JN638" s="12"/>
      <c r="JO638" s="12"/>
      <c r="JP638" s="12"/>
      <c r="JQ638" s="12"/>
      <c r="JR638" s="12"/>
      <c r="JS638" s="12"/>
      <c r="JT638" s="12"/>
      <c r="JU638" s="12"/>
      <c r="JV638" s="12"/>
      <c r="JW638" s="12"/>
      <c r="JX638" s="12"/>
      <c r="JY638" s="12"/>
      <c r="JZ638" s="12"/>
      <c r="KA638" s="12"/>
      <c r="KB638" s="12"/>
      <c r="KC638" s="12"/>
      <c r="KD638" s="12"/>
      <c r="KE638" s="12"/>
      <c r="KF638" s="12"/>
      <c r="KG638" s="12"/>
      <c r="KH638" s="12"/>
      <c r="KI638" s="12"/>
      <c r="KJ638" s="12"/>
      <c r="KK638" s="12"/>
      <c r="KL638" s="12"/>
      <c r="KM638" s="12"/>
      <c r="KN638" s="12"/>
      <c r="KO638" s="12"/>
      <c r="KP638" s="12"/>
      <c r="KQ638" s="12"/>
      <c r="KR638" s="12"/>
      <c r="KS638" s="12"/>
      <c r="KT638" s="12"/>
      <c r="KU638" s="12"/>
      <c r="KV638" s="12"/>
      <c r="KW638" s="12"/>
      <c r="KX638" s="12"/>
      <c r="KY638" s="12"/>
      <c r="KZ638" s="12"/>
      <c r="LA638" s="12"/>
      <c r="LB638" s="12"/>
      <c r="LC638" s="12"/>
      <c r="LD638" s="12"/>
      <c r="LE638" s="12"/>
      <c r="LF638" s="12"/>
      <c r="LG638" s="12"/>
      <c r="LH638" s="12"/>
      <c r="LI638" s="12"/>
      <c r="LJ638" s="12"/>
      <c r="LK638" s="12"/>
      <c r="LL638" s="12"/>
      <c r="LM638" s="12"/>
      <c r="LN638" s="12"/>
      <c r="LO638" s="12"/>
      <c r="LP638" s="12"/>
      <c r="LQ638" s="12"/>
      <c r="LR638" s="12"/>
      <c r="LS638" s="12"/>
      <c r="LT638" s="12"/>
      <c r="LU638" s="12"/>
      <c r="LV638" s="12"/>
      <c r="LW638" s="12"/>
      <c r="LX638" s="12"/>
      <c r="LY638" s="12"/>
      <c r="LZ638" s="12"/>
      <c r="MA638" s="12"/>
      <c r="MB638" s="12"/>
      <c r="MC638" s="12"/>
      <c r="MD638" s="12"/>
      <c r="ME638" s="12"/>
      <c r="MF638" s="12"/>
      <c r="MG638" s="12"/>
      <c r="MH638" s="12"/>
      <c r="MI638" s="12"/>
      <c r="MJ638" s="12"/>
      <c r="MK638" s="12"/>
      <c r="ML638" s="12"/>
      <c r="MM638" s="12"/>
      <c r="MN638" s="12"/>
      <c r="MO638" s="12"/>
      <c r="MP638" s="12"/>
      <c r="MQ638" s="12"/>
      <c r="MR638" s="12"/>
      <c r="MS638" s="12"/>
      <c r="MT638" s="12"/>
      <c r="MU638" s="12"/>
      <c r="MV638" s="12"/>
      <c r="MW638" s="12"/>
      <c r="MX638" s="12"/>
      <c r="MY638" s="12"/>
      <c r="MZ638" s="12"/>
      <c r="NA638" s="12"/>
      <c r="NB638" s="12"/>
      <c r="NC638" s="12"/>
      <c r="ND638" s="12"/>
      <c r="NE638" s="12"/>
      <c r="NF638" s="12"/>
      <c r="NG638" s="12"/>
      <c r="NH638" s="12"/>
      <c r="NI638" s="12"/>
      <c r="NJ638" s="12"/>
      <c r="NK638" s="12"/>
      <c r="NL638" s="12"/>
      <c r="NM638" s="12"/>
      <c r="NN638" s="12"/>
      <c r="NO638" s="12"/>
      <c r="NP638" s="12"/>
      <c r="NQ638" s="12"/>
      <c r="NR638" s="12"/>
      <c r="NS638" s="12"/>
      <c r="NT638" s="12"/>
      <c r="NU638" s="12"/>
      <c r="NV638" s="12"/>
      <c r="NW638" s="12"/>
      <c r="NX638" s="12"/>
      <c r="NY638" s="12"/>
      <c r="NZ638" s="12"/>
      <c r="OA638" s="12"/>
      <c r="OB638" s="12"/>
      <c r="OC638" s="12"/>
      <c r="OD638" s="12"/>
      <c r="OE638" s="12"/>
      <c r="OF638" s="12"/>
      <c r="OG638" s="12"/>
      <c r="OH638" s="12"/>
      <c r="OI638" s="12"/>
      <c r="OJ638" s="12"/>
      <c r="OK638" s="12"/>
      <c r="OL638" s="12"/>
      <c r="OM638" s="12"/>
      <c r="ON638" s="12"/>
      <c r="OO638" s="12"/>
      <c r="OP638" s="12"/>
      <c r="OQ638" s="12"/>
      <c r="OR638" s="12"/>
      <c r="OS638" s="12"/>
      <c r="OT638" s="12"/>
      <c r="OU638" s="12"/>
      <c r="OV638" s="12"/>
      <c r="OW638" s="12"/>
      <c r="OX638" s="12"/>
      <c r="OY638" s="12"/>
      <c r="OZ638" s="12"/>
      <c r="PA638" s="12"/>
      <c r="PB638" s="12"/>
      <c r="PC638" s="12"/>
      <c r="PD638" s="12"/>
      <c r="PE638" s="12"/>
      <c r="PF638" s="12"/>
      <c r="PG638" s="12"/>
      <c r="PH638" s="12"/>
      <c r="PI638" s="12"/>
      <c r="PJ638" s="12"/>
      <c r="PK638" s="12"/>
      <c r="PL638" s="12"/>
      <c r="PM638" s="12"/>
      <c r="PN638" s="12"/>
      <c r="PO638" s="12"/>
      <c r="PP638" s="12"/>
    </row>
    <row r="639">
      <c r="A639" s="452"/>
      <c r="B639" s="45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  <c r="HJ639" s="12"/>
      <c r="HK639" s="12"/>
      <c r="HL639" s="12"/>
      <c r="HM639" s="12"/>
      <c r="HN639" s="12"/>
      <c r="HO639" s="12"/>
      <c r="HP639" s="12"/>
      <c r="HQ639" s="12"/>
      <c r="HR639" s="12"/>
      <c r="HS639" s="12"/>
      <c r="HT639" s="12"/>
      <c r="HU639" s="12"/>
      <c r="HV639" s="12"/>
      <c r="HW639" s="12"/>
      <c r="HX639" s="12"/>
      <c r="HY639" s="12"/>
      <c r="HZ639" s="12"/>
      <c r="IA639" s="12"/>
      <c r="IB639" s="12"/>
      <c r="IC639" s="12"/>
      <c r="ID639" s="12"/>
      <c r="IE639" s="12"/>
      <c r="IF639" s="12"/>
      <c r="IG639" s="12"/>
      <c r="IH639" s="12"/>
      <c r="II639" s="12"/>
      <c r="IJ639" s="12"/>
      <c r="IK639" s="12"/>
      <c r="IL639" s="12"/>
      <c r="IM639" s="12"/>
      <c r="IN639" s="12"/>
      <c r="IO639" s="12"/>
      <c r="IP639" s="12"/>
      <c r="IQ639" s="12"/>
      <c r="IR639" s="12"/>
      <c r="IS639" s="12"/>
      <c r="IT639" s="12"/>
      <c r="IU639" s="12"/>
      <c r="IV639" s="12"/>
      <c r="IW639" s="12"/>
      <c r="IX639" s="12"/>
      <c r="IY639" s="12"/>
      <c r="IZ639" s="12"/>
      <c r="JA639" s="12"/>
      <c r="JB639" s="12"/>
      <c r="JC639" s="12"/>
      <c r="JD639" s="12"/>
      <c r="JE639" s="12"/>
      <c r="JF639" s="12"/>
      <c r="JG639" s="12"/>
      <c r="JH639" s="12"/>
      <c r="JI639" s="12"/>
      <c r="JJ639" s="12"/>
      <c r="JK639" s="12"/>
      <c r="JL639" s="12"/>
      <c r="JM639" s="12"/>
      <c r="JN639" s="12"/>
      <c r="JO639" s="12"/>
      <c r="JP639" s="12"/>
      <c r="JQ639" s="12"/>
      <c r="JR639" s="12"/>
      <c r="JS639" s="12"/>
      <c r="JT639" s="12"/>
      <c r="JU639" s="12"/>
      <c r="JV639" s="12"/>
      <c r="JW639" s="12"/>
      <c r="JX639" s="12"/>
      <c r="JY639" s="12"/>
      <c r="JZ639" s="12"/>
      <c r="KA639" s="12"/>
      <c r="KB639" s="12"/>
      <c r="KC639" s="12"/>
      <c r="KD639" s="12"/>
      <c r="KE639" s="12"/>
      <c r="KF639" s="12"/>
      <c r="KG639" s="12"/>
      <c r="KH639" s="12"/>
      <c r="KI639" s="12"/>
      <c r="KJ639" s="12"/>
      <c r="KK639" s="12"/>
      <c r="KL639" s="12"/>
      <c r="KM639" s="12"/>
      <c r="KN639" s="12"/>
      <c r="KO639" s="12"/>
      <c r="KP639" s="12"/>
      <c r="KQ639" s="12"/>
      <c r="KR639" s="12"/>
      <c r="KS639" s="12"/>
      <c r="KT639" s="12"/>
      <c r="KU639" s="12"/>
      <c r="KV639" s="12"/>
      <c r="KW639" s="12"/>
      <c r="KX639" s="12"/>
      <c r="KY639" s="12"/>
      <c r="KZ639" s="12"/>
      <c r="LA639" s="12"/>
      <c r="LB639" s="12"/>
      <c r="LC639" s="12"/>
      <c r="LD639" s="12"/>
      <c r="LE639" s="12"/>
      <c r="LF639" s="12"/>
      <c r="LG639" s="12"/>
      <c r="LH639" s="12"/>
      <c r="LI639" s="12"/>
      <c r="LJ639" s="12"/>
      <c r="LK639" s="12"/>
      <c r="LL639" s="12"/>
      <c r="LM639" s="12"/>
      <c r="LN639" s="12"/>
      <c r="LO639" s="12"/>
      <c r="LP639" s="12"/>
      <c r="LQ639" s="12"/>
      <c r="LR639" s="12"/>
      <c r="LS639" s="12"/>
      <c r="LT639" s="12"/>
      <c r="LU639" s="12"/>
      <c r="LV639" s="12"/>
      <c r="LW639" s="12"/>
      <c r="LX639" s="12"/>
      <c r="LY639" s="12"/>
      <c r="LZ639" s="12"/>
      <c r="MA639" s="12"/>
      <c r="MB639" s="12"/>
      <c r="MC639" s="12"/>
      <c r="MD639" s="12"/>
      <c r="ME639" s="12"/>
      <c r="MF639" s="12"/>
      <c r="MG639" s="12"/>
      <c r="MH639" s="12"/>
      <c r="MI639" s="12"/>
      <c r="MJ639" s="12"/>
      <c r="MK639" s="12"/>
      <c r="ML639" s="12"/>
      <c r="MM639" s="12"/>
      <c r="MN639" s="12"/>
      <c r="MO639" s="12"/>
      <c r="MP639" s="12"/>
      <c r="MQ639" s="12"/>
      <c r="MR639" s="12"/>
      <c r="MS639" s="12"/>
      <c r="MT639" s="12"/>
      <c r="MU639" s="12"/>
      <c r="MV639" s="12"/>
      <c r="MW639" s="12"/>
      <c r="MX639" s="12"/>
      <c r="MY639" s="12"/>
      <c r="MZ639" s="12"/>
      <c r="NA639" s="12"/>
      <c r="NB639" s="12"/>
      <c r="NC639" s="12"/>
      <c r="ND639" s="12"/>
      <c r="NE639" s="12"/>
      <c r="NF639" s="12"/>
      <c r="NG639" s="12"/>
      <c r="NH639" s="12"/>
      <c r="NI639" s="12"/>
      <c r="NJ639" s="12"/>
      <c r="NK639" s="12"/>
      <c r="NL639" s="12"/>
      <c r="NM639" s="12"/>
      <c r="NN639" s="12"/>
      <c r="NO639" s="12"/>
      <c r="NP639" s="12"/>
      <c r="NQ639" s="12"/>
      <c r="NR639" s="12"/>
      <c r="NS639" s="12"/>
      <c r="NT639" s="12"/>
      <c r="NU639" s="12"/>
      <c r="NV639" s="12"/>
      <c r="NW639" s="12"/>
      <c r="NX639" s="12"/>
      <c r="NY639" s="12"/>
      <c r="NZ639" s="12"/>
      <c r="OA639" s="12"/>
      <c r="OB639" s="12"/>
      <c r="OC639" s="12"/>
      <c r="OD639" s="12"/>
      <c r="OE639" s="12"/>
      <c r="OF639" s="12"/>
      <c r="OG639" s="12"/>
      <c r="OH639" s="12"/>
      <c r="OI639" s="12"/>
      <c r="OJ639" s="12"/>
      <c r="OK639" s="12"/>
      <c r="OL639" s="12"/>
      <c r="OM639" s="12"/>
      <c r="ON639" s="12"/>
      <c r="OO639" s="12"/>
      <c r="OP639" s="12"/>
      <c r="OQ639" s="12"/>
      <c r="OR639" s="12"/>
      <c r="OS639" s="12"/>
      <c r="OT639" s="12"/>
      <c r="OU639" s="12"/>
      <c r="OV639" s="12"/>
      <c r="OW639" s="12"/>
      <c r="OX639" s="12"/>
      <c r="OY639" s="12"/>
      <c r="OZ639" s="12"/>
      <c r="PA639" s="12"/>
      <c r="PB639" s="12"/>
      <c r="PC639" s="12"/>
      <c r="PD639" s="12"/>
      <c r="PE639" s="12"/>
      <c r="PF639" s="12"/>
      <c r="PG639" s="12"/>
      <c r="PH639" s="12"/>
      <c r="PI639" s="12"/>
      <c r="PJ639" s="12"/>
      <c r="PK639" s="12"/>
      <c r="PL639" s="12"/>
      <c r="PM639" s="12"/>
      <c r="PN639" s="12"/>
      <c r="PO639" s="12"/>
      <c r="PP639" s="12"/>
    </row>
    <row r="640">
      <c r="A640" s="452"/>
      <c r="B640" s="45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  <c r="HA640" s="12"/>
      <c r="HB640" s="12"/>
      <c r="HC640" s="12"/>
      <c r="HD640" s="12"/>
      <c r="HE640" s="12"/>
      <c r="HF640" s="12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  <c r="HZ640" s="12"/>
      <c r="IA640" s="12"/>
      <c r="IB640" s="12"/>
      <c r="IC640" s="12"/>
      <c r="ID640" s="12"/>
      <c r="IE640" s="12"/>
      <c r="IF640" s="12"/>
      <c r="IG640" s="12"/>
      <c r="IH640" s="12"/>
      <c r="II640" s="12"/>
      <c r="IJ640" s="12"/>
      <c r="IK640" s="12"/>
      <c r="IL640" s="12"/>
      <c r="IM640" s="12"/>
      <c r="IN640" s="12"/>
      <c r="IO640" s="12"/>
      <c r="IP640" s="12"/>
      <c r="IQ640" s="12"/>
      <c r="IR640" s="12"/>
      <c r="IS640" s="12"/>
      <c r="IT640" s="12"/>
      <c r="IU640" s="12"/>
      <c r="IV640" s="12"/>
      <c r="IW640" s="12"/>
      <c r="IX640" s="12"/>
      <c r="IY640" s="12"/>
      <c r="IZ640" s="12"/>
      <c r="JA640" s="12"/>
      <c r="JB640" s="12"/>
      <c r="JC640" s="12"/>
      <c r="JD640" s="12"/>
      <c r="JE640" s="12"/>
      <c r="JF640" s="12"/>
      <c r="JG640" s="12"/>
      <c r="JH640" s="12"/>
      <c r="JI640" s="12"/>
      <c r="JJ640" s="12"/>
      <c r="JK640" s="12"/>
      <c r="JL640" s="12"/>
      <c r="JM640" s="12"/>
      <c r="JN640" s="12"/>
      <c r="JO640" s="12"/>
      <c r="JP640" s="12"/>
      <c r="JQ640" s="12"/>
      <c r="JR640" s="12"/>
      <c r="JS640" s="12"/>
      <c r="JT640" s="12"/>
      <c r="JU640" s="12"/>
      <c r="JV640" s="12"/>
      <c r="JW640" s="12"/>
      <c r="JX640" s="12"/>
      <c r="JY640" s="12"/>
      <c r="JZ640" s="12"/>
      <c r="KA640" s="12"/>
      <c r="KB640" s="12"/>
      <c r="KC640" s="12"/>
      <c r="KD640" s="12"/>
      <c r="KE640" s="12"/>
      <c r="KF640" s="12"/>
      <c r="KG640" s="12"/>
      <c r="KH640" s="12"/>
      <c r="KI640" s="12"/>
      <c r="KJ640" s="12"/>
      <c r="KK640" s="12"/>
      <c r="KL640" s="12"/>
      <c r="KM640" s="12"/>
      <c r="KN640" s="12"/>
      <c r="KO640" s="12"/>
      <c r="KP640" s="12"/>
      <c r="KQ640" s="12"/>
      <c r="KR640" s="12"/>
      <c r="KS640" s="12"/>
      <c r="KT640" s="12"/>
      <c r="KU640" s="12"/>
      <c r="KV640" s="12"/>
      <c r="KW640" s="12"/>
      <c r="KX640" s="12"/>
      <c r="KY640" s="12"/>
      <c r="KZ640" s="12"/>
      <c r="LA640" s="12"/>
      <c r="LB640" s="12"/>
      <c r="LC640" s="12"/>
      <c r="LD640" s="12"/>
      <c r="LE640" s="12"/>
      <c r="LF640" s="12"/>
      <c r="LG640" s="12"/>
      <c r="LH640" s="12"/>
      <c r="LI640" s="12"/>
      <c r="LJ640" s="12"/>
      <c r="LK640" s="12"/>
      <c r="LL640" s="12"/>
      <c r="LM640" s="12"/>
      <c r="LN640" s="12"/>
      <c r="LO640" s="12"/>
      <c r="LP640" s="12"/>
      <c r="LQ640" s="12"/>
      <c r="LR640" s="12"/>
      <c r="LS640" s="12"/>
      <c r="LT640" s="12"/>
      <c r="LU640" s="12"/>
      <c r="LV640" s="12"/>
      <c r="LW640" s="12"/>
      <c r="LX640" s="12"/>
      <c r="LY640" s="12"/>
      <c r="LZ640" s="12"/>
      <c r="MA640" s="12"/>
      <c r="MB640" s="12"/>
      <c r="MC640" s="12"/>
      <c r="MD640" s="12"/>
      <c r="ME640" s="12"/>
      <c r="MF640" s="12"/>
      <c r="MG640" s="12"/>
      <c r="MH640" s="12"/>
      <c r="MI640" s="12"/>
      <c r="MJ640" s="12"/>
      <c r="MK640" s="12"/>
      <c r="ML640" s="12"/>
      <c r="MM640" s="12"/>
      <c r="MN640" s="12"/>
      <c r="MO640" s="12"/>
      <c r="MP640" s="12"/>
      <c r="MQ640" s="12"/>
      <c r="MR640" s="12"/>
      <c r="MS640" s="12"/>
      <c r="MT640" s="12"/>
      <c r="MU640" s="12"/>
      <c r="MV640" s="12"/>
      <c r="MW640" s="12"/>
      <c r="MX640" s="12"/>
      <c r="MY640" s="12"/>
      <c r="MZ640" s="12"/>
      <c r="NA640" s="12"/>
      <c r="NB640" s="12"/>
      <c r="NC640" s="12"/>
      <c r="ND640" s="12"/>
      <c r="NE640" s="12"/>
      <c r="NF640" s="12"/>
      <c r="NG640" s="12"/>
      <c r="NH640" s="12"/>
      <c r="NI640" s="12"/>
      <c r="NJ640" s="12"/>
      <c r="NK640" s="12"/>
      <c r="NL640" s="12"/>
      <c r="NM640" s="12"/>
      <c r="NN640" s="12"/>
      <c r="NO640" s="12"/>
      <c r="NP640" s="12"/>
      <c r="NQ640" s="12"/>
      <c r="NR640" s="12"/>
      <c r="NS640" s="12"/>
      <c r="NT640" s="12"/>
      <c r="NU640" s="12"/>
      <c r="NV640" s="12"/>
      <c r="NW640" s="12"/>
      <c r="NX640" s="12"/>
      <c r="NY640" s="12"/>
      <c r="NZ640" s="12"/>
      <c r="OA640" s="12"/>
      <c r="OB640" s="12"/>
      <c r="OC640" s="12"/>
      <c r="OD640" s="12"/>
      <c r="OE640" s="12"/>
      <c r="OF640" s="12"/>
      <c r="OG640" s="12"/>
      <c r="OH640" s="12"/>
      <c r="OI640" s="12"/>
      <c r="OJ640" s="12"/>
      <c r="OK640" s="12"/>
      <c r="OL640" s="12"/>
      <c r="OM640" s="12"/>
      <c r="ON640" s="12"/>
      <c r="OO640" s="12"/>
      <c r="OP640" s="12"/>
      <c r="OQ640" s="12"/>
      <c r="OR640" s="12"/>
      <c r="OS640" s="12"/>
      <c r="OT640" s="12"/>
      <c r="OU640" s="12"/>
      <c r="OV640" s="12"/>
      <c r="OW640" s="12"/>
      <c r="OX640" s="12"/>
      <c r="OY640" s="12"/>
      <c r="OZ640" s="12"/>
      <c r="PA640" s="12"/>
      <c r="PB640" s="12"/>
      <c r="PC640" s="12"/>
      <c r="PD640" s="12"/>
      <c r="PE640" s="12"/>
      <c r="PF640" s="12"/>
      <c r="PG640" s="12"/>
      <c r="PH640" s="12"/>
      <c r="PI640" s="12"/>
      <c r="PJ640" s="12"/>
      <c r="PK640" s="12"/>
      <c r="PL640" s="12"/>
      <c r="PM640" s="12"/>
      <c r="PN640" s="12"/>
      <c r="PO640" s="12"/>
      <c r="PP640" s="12"/>
    </row>
    <row r="641">
      <c r="A641" s="452"/>
      <c r="B641" s="45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  <c r="IB641" s="12"/>
      <c r="IC641" s="12"/>
      <c r="ID641" s="12"/>
      <c r="IE641" s="12"/>
      <c r="IF641" s="12"/>
      <c r="IG641" s="12"/>
      <c r="IH641" s="12"/>
      <c r="II641" s="12"/>
      <c r="IJ641" s="12"/>
      <c r="IK641" s="12"/>
      <c r="IL641" s="12"/>
      <c r="IM641" s="12"/>
      <c r="IN641" s="12"/>
      <c r="IO641" s="12"/>
      <c r="IP641" s="12"/>
      <c r="IQ641" s="12"/>
      <c r="IR641" s="12"/>
      <c r="IS641" s="12"/>
      <c r="IT641" s="12"/>
      <c r="IU641" s="12"/>
      <c r="IV641" s="12"/>
      <c r="IW641" s="12"/>
      <c r="IX641" s="12"/>
      <c r="IY641" s="12"/>
      <c r="IZ641" s="12"/>
      <c r="JA641" s="12"/>
      <c r="JB641" s="12"/>
      <c r="JC641" s="12"/>
      <c r="JD641" s="12"/>
      <c r="JE641" s="12"/>
      <c r="JF641" s="12"/>
      <c r="JG641" s="12"/>
      <c r="JH641" s="12"/>
      <c r="JI641" s="12"/>
      <c r="JJ641" s="12"/>
      <c r="JK641" s="12"/>
      <c r="JL641" s="12"/>
      <c r="JM641" s="12"/>
      <c r="JN641" s="12"/>
      <c r="JO641" s="12"/>
      <c r="JP641" s="12"/>
      <c r="JQ641" s="12"/>
      <c r="JR641" s="12"/>
      <c r="JS641" s="12"/>
      <c r="JT641" s="12"/>
      <c r="JU641" s="12"/>
      <c r="JV641" s="12"/>
      <c r="JW641" s="12"/>
      <c r="JX641" s="12"/>
      <c r="JY641" s="12"/>
      <c r="JZ641" s="12"/>
      <c r="KA641" s="12"/>
      <c r="KB641" s="12"/>
      <c r="KC641" s="12"/>
      <c r="KD641" s="12"/>
      <c r="KE641" s="12"/>
      <c r="KF641" s="12"/>
      <c r="KG641" s="12"/>
      <c r="KH641" s="12"/>
      <c r="KI641" s="12"/>
      <c r="KJ641" s="12"/>
      <c r="KK641" s="12"/>
      <c r="KL641" s="12"/>
      <c r="KM641" s="12"/>
      <c r="KN641" s="12"/>
      <c r="KO641" s="12"/>
      <c r="KP641" s="12"/>
      <c r="KQ641" s="12"/>
      <c r="KR641" s="12"/>
      <c r="KS641" s="12"/>
      <c r="KT641" s="12"/>
      <c r="KU641" s="12"/>
      <c r="KV641" s="12"/>
      <c r="KW641" s="12"/>
      <c r="KX641" s="12"/>
      <c r="KY641" s="12"/>
      <c r="KZ641" s="12"/>
      <c r="LA641" s="12"/>
      <c r="LB641" s="12"/>
      <c r="LC641" s="12"/>
      <c r="LD641" s="12"/>
      <c r="LE641" s="12"/>
      <c r="LF641" s="12"/>
      <c r="LG641" s="12"/>
      <c r="LH641" s="12"/>
      <c r="LI641" s="12"/>
      <c r="LJ641" s="12"/>
      <c r="LK641" s="12"/>
      <c r="LL641" s="12"/>
      <c r="LM641" s="12"/>
      <c r="LN641" s="12"/>
      <c r="LO641" s="12"/>
      <c r="LP641" s="12"/>
      <c r="LQ641" s="12"/>
      <c r="LR641" s="12"/>
      <c r="LS641" s="12"/>
      <c r="LT641" s="12"/>
      <c r="LU641" s="12"/>
      <c r="LV641" s="12"/>
      <c r="LW641" s="12"/>
      <c r="LX641" s="12"/>
      <c r="LY641" s="12"/>
      <c r="LZ641" s="12"/>
      <c r="MA641" s="12"/>
      <c r="MB641" s="12"/>
      <c r="MC641" s="12"/>
      <c r="MD641" s="12"/>
      <c r="ME641" s="12"/>
      <c r="MF641" s="12"/>
      <c r="MG641" s="12"/>
      <c r="MH641" s="12"/>
      <c r="MI641" s="12"/>
      <c r="MJ641" s="12"/>
      <c r="MK641" s="12"/>
      <c r="ML641" s="12"/>
      <c r="MM641" s="12"/>
      <c r="MN641" s="12"/>
      <c r="MO641" s="12"/>
      <c r="MP641" s="12"/>
      <c r="MQ641" s="12"/>
      <c r="MR641" s="12"/>
      <c r="MS641" s="12"/>
      <c r="MT641" s="12"/>
      <c r="MU641" s="12"/>
      <c r="MV641" s="12"/>
      <c r="MW641" s="12"/>
      <c r="MX641" s="12"/>
      <c r="MY641" s="12"/>
      <c r="MZ641" s="12"/>
      <c r="NA641" s="12"/>
      <c r="NB641" s="12"/>
      <c r="NC641" s="12"/>
      <c r="ND641" s="12"/>
      <c r="NE641" s="12"/>
      <c r="NF641" s="12"/>
      <c r="NG641" s="12"/>
      <c r="NH641" s="12"/>
      <c r="NI641" s="12"/>
      <c r="NJ641" s="12"/>
      <c r="NK641" s="12"/>
      <c r="NL641" s="12"/>
      <c r="NM641" s="12"/>
      <c r="NN641" s="12"/>
      <c r="NO641" s="12"/>
      <c r="NP641" s="12"/>
      <c r="NQ641" s="12"/>
      <c r="NR641" s="12"/>
      <c r="NS641" s="12"/>
      <c r="NT641" s="12"/>
      <c r="NU641" s="12"/>
      <c r="NV641" s="12"/>
      <c r="NW641" s="12"/>
      <c r="NX641" s="12"/>
      <c r="NY641" s="12"/>
      <c r="NZ641" s="12"/>
      <c r="OA641" s="12"/>
      <c r="OB641" s="12"/>
      <c r="OC641" s="12"/>
      <c r="OD641" s="12"/>
      <c r="OE641" s="12"/>
      <c r="OF641" s="12"/>
      <c r="OG641" s="12"/>
      <c r="OH641" s="12"/>
      <c r="OI641" s="12"/>
      <c r="OJ641" s="12"/>
      <c r="OK641" s="12"/>
      <c r="OL641" s="12"/>
      <c r="OM641" s="12"/>
      <c r="ON641" s="12"/>
      <c r="OO641" s="12"/>
      <c r="OP641" s="12"/>
      <c r="OQ641" s="12"/>
      <c r="OR641" s="12"/>
      <c r="OS641" s="12"/>
      <c r="OT641" s="12"/>
      <c r="OU641" s="12"/>
      <c r="OV641" s="12"/>
      <c r="OW641" s="12"/>
      <c r="OX641" s="12"/>
      <c r="OY641" s="12"/>
      <c r="OZ641" s="12"/>
      <c r="PA641" s="12"/>
      <c r="PB641" s="12"/>
      <c r="PC641" s="12"/>
      <c r="PD641" s="12"/>
      <c r="PE641" s="12"/>
      <c r="PF641" s="12"/>
      <c r="PG641" s="12"/>
      <c r="PH641" s="12"/>
      <c r="PI641" s="12"/>
      <c r="PJ641" s="12"/>
      <c r="PK641" s="12"/>
      <c r="PL641" s="12"/>
      <c r="PM641" s="12"/>
      <c r="PN641" s="12"/>
      <c r="PO641" s="12"/>
      <c r="PP641" s="12"/>
    </row>
    <row r="642">
      <c r="A642" s="452"/>
      <c r="B642" s="45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  <c r="HZ642" s="12"/>
      <c r="IA642" s="12"/>
      <c r="IB642" s="12"/>
      <c r="IC642" s="12"/>
      <c r="ID642" s="12"/>
      <c r="IE642" s="12"/>
      <c r="IF642" s="12"/>
      <c r="IG642" s="12"/>
      <c r="IH642" s="12"/>
      <c r="II642" s="12"/>
      <c r="IJ642" s="12"/>
      <c r="IK642" s="12"/>
      <c r="IL642" s="12"/>
      <c r="IM642" s="12"/>
      <c r="IN642" s="12"/>
      <c r="IO642" s="12"/>
      <c r="IP642" s="12"/>
      <c r="IQ642" s="12"/>
      <c r="IR642" s="12"/>
      <c r="IS642" s="12"/>
      <c r="IT642" s="12"/>
      <c r="IU642" s="12"/>
      <c r="IV642" s="12"/>
      <c r="IW642" s="12"/>
      <c r="IX642" s="12"/>
      <c r="IY642" s="12"/>
      <c r="IZ642" s="12"/>
      <c r="JA642" s="12"/>
      <c r="JB642" s="12"/>
      <c r="JC642" s="12"/>
      <c r="JD642" s="12"/>
      <c r="JE642" s="12"/>
      <c r="JF642" s="12"/>
      <c r="JG642" s="12"/>
      <c r="JH642" s="12"/>
      <c r="JI642" s="12"/>
      <c r="JJ642" s="12"/>
      <c r="JK642" s="12"/>
      <c r="JL642" s="12"/>
      <c r="JM642" s="12"/>
      <c r="JN642" s="12"/>
      <c r="JO642" s="12"/>
      <c r="JP642" s="12"/>
      <c r="JQ642" s="12"/>
      <c r="JR642" s="12"/>
      <c r="JS642" s="12"/>
      <c r="JT642" s="12"/>
      <c r="JU642" s="12"/>
      <c r="JV642" s="12"/>
      <c r="JW642" s="12"/>
      <c r="JX642" s="12"/>
      <c r="JY642" s="12"/>
      <c r="JZ642" s="12"/>
      <c r="KA642" s="12"/>
      <c r="KB642" s="12"/>
      <c r="KC642" s="12"/>
      <c r="KD642" s="12"/>
      <c r="KE642" s="12"/>
      <c r="KF642" s="12"/>
      <c r="KG642" s="12"/>
      <c r="KH642" s="12"/>
      <c r="KI642" s="12"/>
      <c r="KJ642" s="12"/>
      <c r="KK642" s="12"/>
      <c r="KL642" s="12"/>
      <c r="KM642" s="12"/>
      <c r="KN642" s="12"/>
      <c r="KO642" s="12"/>
      <c r="KP642" s="12"/>
      <c r="KQ642" s="12"/>
      <c r="KR642" s="12"/>
      <c r="KS642" s="12"/>
      <c r="KT642" s="12"/>
      <c r="KU642" s="12"/>
      <c r="KV642" s="12"/>
      <c r="KW642" s="12"/>
      <c r="KX642" s="12"/>
      <c r="KY642" s="12"/>
      <c r="KZ642" s="12"/>
      <c r="LA642" s="12"/>
      <c r="LB642" s="12"/>
      <c r="LC642" s="12"/>
      <c r="LD642" s="12"/>
      <c r="LE642" s="12"/>
      <c r="LF642" s="12"/>
      <c r="LG642" s="12"/>
      <c r="LH642" s="12"/>
      <c r="LI642" s="12"/>
      <c r="LJ642" s="12"/>
      <c r="LK642" s="12"/>
      <c r="LL642" s="12"/>
      <c r="LM642" s="12"/>
      <c r="LN642" s="12"/>
      <c r="LO642" s="12"/>
      <c r="LP642" s="12"/>
      <c r="LQ642" s="12"/>
      <c r="LR642" s="12"/>
      <c r="LS642" s="12"/>
      <c r="LT642" s="12"/>
      <c r="LU642" s="12"/>
      <c r="LV642" s="12"/>
      <c r="LW642" s="12"/>
      <c r="LX642" s="12"/>
      <c r="LY642" s="12"/>
      <c r="LZ642" s="12"/>
      <c r="MA642" s="12"/>
      <c r="MB642" s="12"/>
      <c r="MC642" s="12"/>
      <c r="MD642" s="12"/>
      <c r="ME642" s="12"/>
      <c r="MF642" s="12"/>
      <c r="MG642" s="12"/>
      <c r="MH642" s="12"/>
      <c r="MI642" s="12"/>
      <c r="MJ642" s="12"/>
      <c r="MK642" s="12"/>
      <c r="ML642" s="12"/>
      <c r="MM642" s="12"/>
      <c r="MN642" s="12"/>
      <c r="MO642" s="12"/>
      <c r="MP642" s="12"/>
      <c r="MQ642" s="12"/>
      <c r="MR642" s="12"/>
      <c r="MS642" s="12"/>
      <c r="MT642" s="12"/>
      <c r="MU642" s="12"/>
      <c r="MV642" s="12"/>
      <c r="MW642" s="12"/>
      <c r="MX642" s="12"/>
      <c r="MY642" s="12"/>
      <c r="MZ642" s="12"/>
      <c r="NA642" s="12"/>
      <c r="NB642" s="12"/>
      <c r="NC642" s="12"/>
      <c r="ND642" s="12"/>
      <c r="NE642" s="12"/>
      <c r="NF642" s="12"/>
      <c r="NG642" s="12"/>
      <c r="NH642" s="12"/>
      <c r="NI642" s="12"/>
      <c r="NJ642" s="12"/>
      <c r="NK642" s="12"/>
      <c r="NL642" s="12"/>
      <c r="NM642" s="12"/>
      <c r="NN642" s="12"/>
      <c r="NO642" s="12"/>
      <c r="NP642" s="12"/>
      <c r="NQ642" s="12"/>
      <c r="NR642" s="12"/>
      <c r="NS642" s="12"/>
      <c r="NT642" s="12"/>
      <c r="NU642" s="12"/>
      <c r="NV642" s="12"/>
      <c r="NW642" s="12"/>
      <c r="NX642" s="12"/>
      <c r="NY642" s="12"/>
      <c r="NZ642" s="12"/>
      <c r="OA642" s="12"/>
      <c r="OB642" s="12"/>
      <c r="OC642" s="12"/>
      <c r="OD642" s="12"/>
      <c r="OE642" s="12"/>
      <c r="OF642" s="12"/>
      <c r="OG642" s="12"/>
      <c r="OH642" s="12"/>
      <c r="OI642" s="12"/>
      <c r="OJ642" s="12"/>
      <c r="OK642" s="12"/>
      <c r="OL642" s="12"/>
      <c r="OM642" s="12"/>
      <c r="ON642" s="12"/>
      <c r="OO642" s="12"/>
      <c r="OP642" s="12"/>
      <c r="OQ642" s="12"/>
      <c r="OR642" s="12"/>
      <c r="OS642" s="12"/>
      <c r="OT642" s="12"/>
      <c r="OU642" s="12"/>
      <c r="OV642" s="12"/>
      <c r="OW642" s="12"/>
      <c r="OX642" s="12"/>
      <c r="OY642" s="12"/>
      <c r="OZ642" s="12"/>
      <c r="PA642" s="12"/>
      <c r="PB642" s="12"/>
      <c r="PC642" s="12"/>
      <c r="PD642" s="12"/>
      <c r="PE642" s="12"/>
      <c r="PF642" s="12"/>
      <c r="PG642" s="12"/>
      <c r="PH642" s="12"/>
      <c r="PI642" s="12"/>
      <c r="PJ642" s="12"/>
      <c r="PK642" s="12"/>
      <c r="PL642" s="12"/>
      <c r="PM642" s="12"/>
      <c r="PN642" s="12"/>
      <c r="PO642" s="12"/>
      <c r="PP642" s="12"/>
    </row>
    <row r="643">
      <c r="A643" s="452"/>
      <c r="B643" s="45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IS643" s="12"/>
      <c r="IT643" s="12"/>
      <c r="IU643" s="12"/>
      <c r="IV643" s="12"/>
      <c r="IW643" s="12"/>
      <c r="IX643" s="12"/>
      <c r="IY643" s="12"/>
      <c r="IZ643" s="12"/>
      <c r="JA643" s="12"/>
      <c r="JB643" s="12"/>
      <c r="JC643" s="12"/>
      <c r="JD643" s="12"/>
      <c r="JE643" s="12"/>
      <c r="JF643" s="12"/>
      <c r="JG643" s="12"/>
      <c r="JH643" s="12"/>
      <c r="JI643" s="12"/>
      <c r="JJ643" s="12"/>
      <c r="JK643" s="12"/>
      <c r="JL643" s="12"/>
      <c r="JM643" s="12"/>
      <c r="JN643" s="12"/>
      <c r="JO643" s="12"/>
      <c r="JP643" s="12"/>
      <c r="JQ643" s="12"/>
      <c r="JR643" s="12"/>
      <c r="JS643" s="12"/>
      <c r="JT643" s="12"/>
      <c r="JU643" s="12"/>
      <c r="JV643" s="12"/>
      <c r="JW643" s="12"/>
      <c r="JX643" s="12"/>
      <c r="JY643" s="12"/>
      <c r="JZ643" s="12"/>
      <c r="KA643" s="12"/>
      <c r="KB643" s="12"/>
      <c r="KC643" s="12"/>
      <c r="KD643" s="12"/>
      <c r="KE643" s="12"/>
      <c r="KF643" s="12"/>
      <c r="KG643" s="12"/>
      <c r="KH643" s="12"/>
      <c r="KI643" s="12"/>
      <c r="KJ643" s="12"/>
      <c r="KK643" s="12"/>
      <c r="KL643" s="12"/>
      <c r="KM643" s="12"/>
      <c r="KN643" s="12"/>
      <c r="KO643" s="12"/>
      <c r="KP643" s="12"/>
      <c r="KQ643" s="12"/>
      <c r="KR643" s="12"/>
      <c r="KS643" s="12"/>
      <c r="KT643" s="12"/>
      <c r="KU643" s="12"/>
      <c r="KV643" s="12"/>
      <c r="KW643" s="12"/>
      <c r="KX643" s="12"/>
      <c r="KY643" s="12"/>
      <c r="KZ643" s="12"/>
      <c r="LA643" s="12"/>
      <c r="LB643" s="12"/>
      <c r="LC643" s="12"/>
      <c r="LD643" s="12"/>
      <c r="LE643" s="12"/>
      <c r="LF643" s="12"/>
      <c r="LG643" s="12"/>
      <c r="LH643" s="12"/>
      <c r="LI643" s="12"/>
      <c r="LJ643" s="12"/>
      <c r="LK643" s="12"/>
      <c r="LL643" s="12"/>
      <c r="LM643" s="12"/>
      <c r="LN643" s="12"/>
      <c r="LO643" s="12"/>
      <c r="LP643" s="12"/>
      <c r="LQ643" s="12"/>
      <c r="LR643" s="12"/>
      <c r="LS643" s="12"/>
      <c r="LT643" s="12"/>
      <c r="LU643" s="12"/>
      <c r="LV643" s="12"/>
      <c r="LW643" s="12"/>
      <c r="LX643" s="12"/>
      <c r="LY643" s="12"/>
      <c r="LZ643" s="12"/>
      <c r="MA643" s="12"/>
      <c r="MB643" s="12"/>
      <c r="MC643" s="12"/>
      <c r="MD643" s="12"/>
      <c r="ME643" s="12"/>
      <c r="MF643" s="12"/>
      <c r="MG643" s="12"/>
      <c r="MH643" s="12"/>
      <c r="MI643" s="12"/>
      <c r="MJ643" s="12"/>
      <c r="MK643" s="12"/>
      <c r="ML643" s="12"/>
      <c r="MM643" s="12"/>
      <c r="MN643" s="12"/>
      <c r="MO643" s="12"/>
      <c r="MP643" s="12"/>
      <c r="MQ643" s="12"/>
      <c r="MR643" s="12"/>
      <c r="MS643" s="12"/>
      <c r="MT643" s="12"/>
      <c r="MU643" s="12"/>
      <c r="MV643" s="12"/>
      <c r="MW643" s="12"/>
      <c r="MX643" s="12"/>
      <c r="MY643" s="12"/>
      <c r="MZ643" s="12"/>
      <c r="NA643" s="12"/>
      <c r="NB643" s="12"/>
      <c r="NC643" s="12"/>
      <c r="ND643" s="12"/>
      <c r="NE643" s="12"/>
      <c r="NF643" s="12"/>
      <c r="NG643" s="12"/>
      <c r="NH643" s="12"/>
      <c r="NI643" s="12"/>
      <c r="NJ643" s="12"/>
      <c r="NK643" s="12"/>
      <c r="NL643" s="12"/>
      <c r="NM643" s="12"/>
      <c r="NN643" s="12"/>
      <c r="NO643" s="12"/>
      <c r="NP643" s="12"/>
      <c r="NQ643" s="12"/>
      <c r="NR643" s="12"/>
      <c r="NS643" s="12"/>
      <c r="NT643" s="12"/>
      <c r="NU643" s="12"/>
      <c r="NV643" s="12"/>
      <c r="NW643" s="12"/>
      <c r="NX643" s="12"/>
      <c r="NY643" s="12"/>
      <c r="NZ643" s="12"/>
      <c r="OA643" s="12"/>
      <c r="OB643" s="12"/>
      <c r="OC643" s="12"/>
      <c r="OD643" s="12"/>
      <c r="OE643" s="12"/>
      <c r="OF643" s="12"/>
      <c r="OG643" s="12"/>
      <c r="OH643" s="12"/>
      <c r="OI643" s="12"/>
      <c r="OJ643" s="12"/>
      <c r="OK643" s="12"/>
      <c r="OL643" s="12"/>
      <c r="OM643" s="12"/>
      <c r="ON643" s="12"/>
      <c r="OO643" s="12"/>
      <c r="OP643" s="12"/>
      <c r="OQ643" s="12"/>
      <c r="OR643" s="12"/>
      <c r="OS643" s="12"/>
      <c r="OT643" s="12"/>
      <c r="OU643" s="12"/>
      <c r="OV643" s="12"/>
      <c r="OW643" s="12"/>
      <c r="OX643" s="12"/>
      <c r="OY643" s="12"/>
      <c r="OZ643" s="12"/>
      <c r="PA643" s="12"/>
      <c r="PB643" s="12"/>
      <c r="PC643" s="12"/>
      <c r="PD643" s="12"/>
      <c r="PE643" s="12"/>
      <c r="PF643" s="12"/>
      <c r="PG643" s="12"/>
      <c r="PH643" s="12"/>
      <c r="PI643" s="12"/>
      <c r="PJ643" s="12"/>
      <c r="PK643" s="12"/>
      <c r="PL643" s="12"/>
      <c r="PM643" s="12"/>
      <c r="PN643" s="12"/>
      <c r="PO643" s="12"/>
      <c r="PP643" s="12"/>
    </row>
    <row r="644">
      <c r="A644" s="452"/>
      <c r="B644" s="45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  <c r="HZ644" s="12"/>
      <c r="IA644" s="12"/>
      <c r="IB644" s="12"/>
      <c r="IC644" s="12"/>
      <c r="ID644" s="12"/>
      <c r="IE644" s="12"/>
      <c r="IF644" s="12"/>
      <c r="IG644" s="12"/>
      <c r="IH644" s="12"/>
      <c r="II644" s="12"/>
      <c r="IJ644" s="12"/>
      <c r="IK644" s="12"/>
      <c r="IL644" s="12"/>
      <c r="IM644" s="12"/>
      <c r="IN644" s="12"/>
      <c r="IO644" s="12"/>
      <c r="IP644" s="12"/>
      <c r="IQ644" s="12"/>
      <c r="IR644" s="12"/>
      <c r="IS644" s="12"/>
      <c r="IT644" s="12"/>
      <c r="IU644" s="12"/>
      <c r="IV644" s="12"/>
      <c r="IW644" s="12"/>
      <c r="IX644" s="12"/>
      <c r="IY644" s="12"/>
      <c r="IZ644" s="12"/>
      <c r="JA644" s="12"/>
      <c r="JB644" s="12"/>
      <c r="JC644" s="12"/>
      <c r="JD644" s="12"/>
      <c r="JE644" s="12"/>
      <c r="JF644" s="12"/>
      <c r="JG644" s="12"/>
      <c r="JH644" s="12"/>
      <c r="JI644" s="12"/>
      <c r="JJ644" s="12"/>
      <c r="JK644" s="12"/>
      <c r="JL644" s="12"/>
      <c r="JM644" s="12"/>
      <c r="JN644" s="12"/>
      <c r="JO644" s="12"/>
      <c r="JP644" s="12"/>
      <c r="JQ644" s="12"/>
      <c r="JR644" s="12"/>
      <c r="JS644" s="12"/>
      <c r="JT644" s="12"/>
      <c r="JU644" s="12"/>
      <c r="JV644" s="12"/>
      <c r="JW644" s="12"/>
      <c r="JX644" s="12"/>
      <c r="JY644" s="12"/>
      <c r="JZ644" s="12"/>
      <c r="KA644" s="12"/>
      <c r="KB644" s="12"/>
      <c r="KC644" s="12"/>
      <c r="KD644" s="12"/>
      <c r="KE644" s="12"/>
      <c r="KF644" s="12"/>
      <c r="KG644" s="12"/>
      <c r="KH644" s="12"/>
      <c r="KI644" s="12"/>
      <c r="KJ644" s="12"/>
      <c r="KK644" s="12"/>
      <c r="KL644" s="12"/>
      <c r="KM644" s="12"/>
      <c r="KN644" s="12"/>
      <c r="KO644" s="12"/>
      <c r="KP644" s="12"/>
      <c r="KQ644" s="12"/>
      <c r="KR644" s="12"/>
      <c r="KS644" s="12"/>
      <c r="KT644" s="12"/>
      <c r="KU644" s="12"/>
      <c r="KV644" s="12"/>
      <c r="KW644" s="12"/>
      <c r="KX644" s="12"/>
      <c r="KY644" s="12"/>
      <c r="KZ644" s="12"/>
      <c r="LA644" s="12"/>
      <c r="LB644" s="12"/>
      <c r="LC644" s="12"/>
      <c r="LD644" s="12"/>
      <c r="LE644" s="12"/>
      <c r="LF644" s="12"/>
      <c r="LG644" s="12"/>
      <c r="LH644" s="12"/>
      <c r="LI644" s="12"/>
      <c r="LJ644" s="12"/>
      <c r="LK644" s="12"/>
      <c r="LL644" s="12"/>
      <c r="LM644" s="12"/>
      <c r="LN644" s="12"/>
      <c r="LO644" s="12"/>
      <c r="LP644" s="12"/>
      <c r="LQ644" s="12"/>
      <c r="LR644" s="12"/>
      <c r="LS644" s="12"/>
      <c r="LT644" s="12"/>
      <c r="LU644" s="12"/>
      <c r="LV644" s="12"/>
      <c r="LW644" s="12"/>
      <c r="LX644" s="12"/>
      <c r="LY644" s="12"/>
      <c r="LZ644" s="12"/>
      <c r="MA644" s="12"/>
      <c r="MB644" s="12"/>
      <c r="MC644" s="12"/>
      <c r="MD644" s="12"/>
      <c r="ME644" s="12"/>
      <c r="MF644" s="12"/>
      <c r="MG644" s="12"/>
      <c r="MH644" s="12"/>
      <c r="MI644" s="12"/>
      <c r="MJ644" s="12"/>
      <c r="MK644" s="12"/>
      <c r="ML644" s="12"/>
      <c r="MM644" s="12"/>
      <c r="MN644" s="12"/>
      <c r="MO644" s="12"/>
      <c r="MP644" s="12"/>
      <c r="MQ644" s="12"/>
      <c r="MR644" s="12"/>
      <c r="MS644" s="12"/>
      <c r="MT644" s="12"/>
      <c r="MU644" s="12"/>
      <c r="MV644" s="12"/>
      <c r="MW644" s="12"/>
      <c r="MX644" s="12"/>
      <c r="MY644" s="12"/>
      <c r="MZ644" s="12"/>
      <c r="NA644" s="12"/>
      <c r="NB644" s="12"/>
      <c r="NC644" s="12"/>
      <c r="ND644" s="12"/>
      <c r="NE644" s="12"/>
      <c r="NF644" s="12"/>
      <c r="NG644" s="12"/>
      <c r="NH644" s="12"/>
      <c r="NI644" s="12"/>
      <c r="NJ644" s="12"/>
      <c r="NK644" s="12"/>
      <c r="NL644" s="12"/>
      <c r="NM644" s="12"/>
      <c r="NN644" s="12"/>
      <c r="NO644" s="12"/>
      <c r="NP644" s="12"/>
      <c r="NQ644" s="12"/>
      <c r="NR644" s="12"/>
      <c r="NS644" s="12"/>
      <c r="NT644" s="12"/>
      <c r="NU644" s="12"/>
      <c r="NV644" s="12"/>
      <c r="NW644" s="12"/>
      <c r="NX644" s="12"/>
      <c r="NY644" s="12"/>
      <c r="NZ644" s="12"/>
      <c r="OA644" s="12"/>
      <c r="OB644" s="12"/>
      <c r="OC644" s="12"/>
      <c r="OD644" s="12"/>
      <c r="OE644" s="12"/>
      <c r="OF644" s="12"/>
      <c r="OG644" s="12"/>
      <c r="OH644" s="12"/>
      <c r="OI644" s="12"/>
      <c r="OJ644" s="12"/>
      <c r="OK644" s="12"/>
      <c r="OL644" s="12"/>
      <c r="OM644" s="12"/>
      <c r="ON644" s="12"/>
      <c r="OO644" s="12"/>
      <c r="OP644" s="12"/>
      <c r="OQ644" s="12"/>
      <c r="OR644" s="12"/>
      <c r="OS644" s="12"/>
      <c r="OT644" s="12"/>
      <c r="OU644" s="12"/>
      <c r="OV644" s="12"/>
      <c r="OW644" s="12"/>
      <c r="OX644" s="12"/>
      <c r="OY644" s="12"/>
      <c r="OZ644" s="12"/>
      <c r="PA644" s="12"/>
      <c r="PB644" s="12"/>
      <c r="PC644" s="12"/>
      <c r="PD644" s="12"/>
      <c r="PE644" s="12"/>
      <c r="PF644" s="12"/>
      <c r="PG644" s="12"/>
      <c r="PH644" s="12"/>
      <c r="PI644" s="12"/>
      <c r="PJ644" s="12"/>
      <c r="PK644" s="12"/>
      <c r="PL644" s="12"/>
      <c r="PM644" s="12"/>
      <c r="PN644" s="12"/>
      <c r="PO644" s="12"/>
      <c r="PP644" s="12"/>
    </row>
    <row r="645">
      <c r="A645" s="452"/>
      <c r="B645" s="45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  <c r="HA645" s="12"/>
      <c r="HB645" s="12"/>
      <c r="HC645" s="12"/>
      <c r="HD645" s="12"/>
      <c r="HE645" s="12"/>
      <c r="HF645" s="12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  <c r="HZ645" s="12"/>
      <c r="IA645" s="12"/>
      <c r="IB645" s="12"/>
      <c r="IC645" s="12"/>
      <c r="ID645" s="12"/>
      <c r="IE645" s="12"/>
      <c r="IF645" s="12"/>
      <c r="IG645" s="12"/>
      <c r="IH645" s="12"/>
      <c r="II645" s="12"/>
      <c r="IJ645" s="12"/>
      <c r="IK645" s="12"/>
      <c r="IL645" s="12"/>
      <c r="IM645" s="12"/>
      <c r="IN645" s="12"/>
      <c r="IO645" s="12"/>
      <c r="IP645" s="12"/>
      <c r="IQ645" s="12"/>
      <c r="IR645" s="12"/>
      <c r="IS645" s="12"/>
      <c r="IT645" s="12"/>
      <c r="IU645" s="12"/>
      <c r="IV645" s="12"/>
      <c r="IW645" s="12"/>
      <c r="IX645" s="12"/>
      <c r="IY645" s="12"/>
      <c r="IZ645" s="12"/>
      <c r="JA645" s="12"/>
      <c r="JB645" s="12"/>
      <c r="JC645" s="12"/>
      <c r="JD645" s="12"/>
      <c r="JE645" s="12"/>
      <c r="JF645" s="12"/>
      <c r="JG645" s="12"/>
      <c r="JH645" s="12"/>
      <c r="JI645" s="12"/>
      <c r="JJ645" s="12"/>
      <c r="JK645" s="12"/>
      <c r="JL645" s="12"/>
      <c r="JM645" s="12"/>
      <c r="JN645" s="12"/>
      <c r="JO645" s="12"/>
      <c r="JP645" s="12"/>
      <c r="JQ645" s="12"/>
      <c r="JR645" s="12"/>
      <c r="JS645" s="12"/>
      <c r="JT645" s="12"/>
      <c r="JU645" s="12"/>
      <c r="JV645" s="12"/>
      <c r="JW645" s="12"/>
      <c r="JX645" s="12"/>
      <c r="JY645" s="12"/>
      <c r="JZ645" s="12"/>
      <c r="KA645" s="12"/>
      <c r="KB645" s="12"/>
      <c r="KC645" s="12"/>
      <c r="KD645" s="12"/>
      <c r="KE645" s="12"/>
      <c r="KF645" s="12"/>
      <c r="KG645" s="12"/>
      <c r="KH645" s="12"/>
      <c r="KI645" s="12"/>
      <c r="KJ645" s="12"/>
      <c r="KK645" s="12"/>
      <c r="KL645" s="12"/>
      <c r="KM645" s="12"/>
      <c r="KN645" s="12"/>
      <c r="KO645" s="12"/>
      <c r="KP645" s="12"/>
      <c r="KQ645" s="12"/>
      <c r="KR645" s="12"/>
      <c r="KS645" s="12"/>
      <c r="KT645" s="12"/>
      <c r="KU645" s="12"/>
      <c r="KV645" s="12"/>
      <c r="KW645" s="12"/>
      <c r="KX645" s="12"/>
      <c r="KY645" s="12"/>
      <c r="KZ645" s="12"/>
      <c r="LA645" s="12"/>
      <c r="LB645" s="12"/>
      <c r="LC645" s="12"/>
      <c r="LD645" s="12"/>
      <c r="LE645" s="12"/>
      <c r="LF645" s="12"/>
      <c r="LG645" s="12"/>
      <c r="LH645" s="12"/>
      <c r="LI645" s="12"/>
      <c r="LJ645" s="12"/>
      <c r="LK645" s="12"/>
      <c r="LL645" s="12"/>
      <c r="LM645" s="12"/>
      <c r="LN645" s="12"/>
      <c r="LO645" s="12"/>
      <c r="LP645" s="12"/>
      <c r="LQ645" s="12"/>
      <c r="LR645" s="12"/>
      <c r="LS645" s="12"/>
      <c r="LT645" s="12"/>
      <c r="LU645" s="12"/>
      <c r="LV645" s="12"/>
      <c r="LW645" s="12"/>
      <c r="LX645" s="12"/>
      <c r="LY645" s="12"/>
      <c r="LZ645" s="12"/>
      <c r="MA645" s="12"/>
      <c r="MB645" s="12"/>
      <c r="MC645" s="12"/>
      <c r="MD645" s="12"/>
      <c r="ME645" s="12"/>
      <c r="MF645" s="12"/>
      <c r="MG645" s="12"/>
      <c r="MH645" s="12"/>
      <c r="MI645" s="12"/>
      <c r="MJ645" s="12"/>
      <c r="MK645" s="12"/>
      <c r="ML645" s="12"/>
      <c r="MM645" s="12"/>
      <c r="MN645" s="12"/>
      <c r="MO645" s="12"/>
      <c r="MP645" s="12"/>
      <c r="MQ645" s="12"/>
      <c r="MR645" s="12"/>
      <c r="MS645" s="12"/>
      <c r="MT645" s="12"/>
      <c r="MU645" s="12"/>
      <c r="MV645" s="12"/>
      <c r="MW645" s="12"/>
      <c r="MX645" s="12"/>
      <c r="MY645" s="12"/>
      <c r="MZ645" s="12"/>
      <c r="NA645" s="12"/>
      <c r="NB645" s="12"/>
      <c r="NC645" s="12"/>
      <c r="ND645" s="12"/>
      <c r="NE645" s="12"/>
      <c r="NF645" s="12"/>
      <c r="NG645" s="12"/>
      <c r="NH645" s="12"/>
      <c r="NI645" s="12"/>
      <c r="NJ645" s="12"/>
      <c r="NK645" s="12"/>
      <c r="NL645" s="12"/>
      <c r="NM645" s="12"/>
      <c r="NN645" s="12"/>
      <c r="NO645" s="12"/>
      <c r="NP645" s="12"/>
      <c r="NQ645" s="12"/>
      <c r="NR645" s="12"/>
      <c r="NS645" s="12"/>
      <c r="NT645" s="12"/>
      <c r="NU645" s="12"/>
      <c r="NV645" s="12"/>
      <c r="NW645" s="12"/>
      <c r="NX645" s="12"/>
      <c r="NY645" s="12"/>
      <c r="NZ645" s="12"/>
      <c r="OA645" s="12"/>
      <c r="OB645" s="12"/>
      <c r="OC645" s="12"/>
      <c r="OD645" s="12"/>
      <c r="OE645" s="12"/>
      <c r="OF645" s="12"/>
      <c r="OG645" s="12"/>
      <c r="OH645" s="12"/>
      <c r="OI645" s="12"/>
      <c r="OJ645" s="12"/>
      <c r="OK645" s="12"/>
      <c r="OL645" s="12"/>
      <c r="OM645" s="12"/>
      <c r="ON645" s="12"/>
      <c r="OO645" s="12"/>
      <c r="OP645" s="12"/>
      <c r="OQ645" s="12"/>
      <c r="OR645" s="12"/>
      <c r="OS645" s="12"/>
      <c r="OT645" s="12"/>
      <c r="OU645" s="12"/>
      <c r="OV645" s="12"/>
      <c r="OW645" s="12"/>
      <c r="OX645" s="12"/>
      <c r="OY645" s="12"/>
      <c r="OZ645" s="12"/>
      <c r="PA645" s="12"/>
      <c r="PB645" s="12"/>
      <c r="PC645" s="12"/>
      <c r="PD645" s="12"/>
      <c r="PE645" s="12"/>
      <c r="PF645" s="12"/>
      <c r="PG645" s="12"/>
      <c r="PH645" s="12"/>
      <c r="PI645" s="12"/>
      <c r="PJ645" s="12"/>
      <c r="PK645" s="12"/>
      <c r="PL645" s="12"/>
      <c r="PM645" s="12"/>
      <c r="PN645" s="12"/>
      <c r="PO645" s="12"/>
      <c r="PP645" s="12"/>
    </row>
    <row r="646">
      <c r="A646" s="452"/>
      <c r="B646" s="45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IR646" s="12"/>
      <c r="IS646" s="12"/>
      <c r="IT646" s="12"/>
      <c r="IU646" s="12"/>
      <c r="IV646" s="12"/>
      <c r="IW646" s="12"/>
      <c r="IX646" s="12"/>
      <c r="IY646" s="12"/>
      <c r="IZ646" s="12"/>
      <c r="JA646" s="12"/>
      <c r="JB646" s="12"/>
      <c r="JC646" s="12"/>
      <c r="JD646" s="12"/>
      <c r="JE646" s="12"/>
      <c r="JF646" s="12"/>
      <c r="JG646" s="12"/>
      <c r="JH646" s="12"/>
      <c r="JI646" s="12"/>
      <c r="JJ646" s="12"/>
      <c r="JK646" s="12"/>
      <c r="JL646" s="12"/>
      <c r="JM646" s="12"/>
      <c r="JN646" s="12"/>
      <c r="JO646" s="12"/>
      <c r="JP646" s="12"/>
      <c r="JQ646" s="12"/>
      <c r="JR646" s="12"/>
      <c r="JS646" s="12"/>
      <c r="JT646" s="12"/>
      <c r="JU646" s="12"/>
      <c r="JV646" s="12"/>
      <c r="JW646" s="12"/>
      <c r="JX646" s="12"/>
      <c r="JY646" s="12"/>
      <c r="JZ646" s="12"/>
      <c r="KA646" s="12"/>
      <c r="KB646" s="12"/>
      <c r="KC646" s="12"/>
      <c r="KD646" s="12"/>
      <c r="KE646" s="12"/>
      <c r="KF646" s="12"/>
      <c r="KG646" s="12"/>
      <c r="KH646" s="12"/>
      <c r="KI646" s="12"/>
      <c r="KJ646" s="12"/>
      <c r="KK646" s="12"/>
      <c r="KL646" s="12"/>
      <c r="KM646" s="12"/>
      <c r="KN646" s="12"/>
      <c r="KO646" s="12"/>
      <c r="KP646" s="12"/>
      <c r="KQ646" s="12"/>
      <c r="KR646" s="12"/>
      <c r="KS646" s="12"/>
      <c r="KT646" s="12"/>
      <c r="KU646" s="12"/>
      <c r="KV646" s="12"/>
      <c r="KW646" s="12"/>
      <c r="KX646" s="12"/>
      <c r="KY646" s="12"/>
      <c r="KZ646" s="12"/>
      <c r="LA646" s="12"/>
      <c r="LB646" s="12"/>
      <c r="LC646" s="12"/>
      <c r="LD646" s="12"/>
      <c r="LE646" s="12"/>
      <c r="LF646" s="12"/>
      <c r="LG646" s="12"/>
      <c r="LH646" s="12"/>
      <c r="LI646" s="12"/>
      <c r="LJ646" s="12"/>
      <c r="LK646" s="12"/>
      <c r="LL646" s="12"/>
      <c r="LM646" s="12"/>
      <c r="LN646" s="12"/>
      <c r="LO646" s="12"/>
      <c r="LP646" s="12"/>
      <c r="LQ646" s="12"/>
      <c r="LR646" s="12"/>
      <c r="LS646" s="12"/>
      <c r="LT646" s="12"/>
      <c r="LU646" s="12"/>
      <c r="LV646" s="12"/>
      <c r="LW646" s="12"/>
      <c r="LX646" s="12"/>
      <c r="LY646" s="12"/>
      <c r="LZ646" s="12"/>
      <c r="MA646" s="12"/>
      <c r="MB646" s="12"/>
      <c r="MC646" s="12"/>
      <c r="MD646" s="12"/>
      <c r="ME646" s="12"/>
      <c r="MF646" s="12"/>
      <c r="MG646" s="12"/>
      <c r="MH646" s="12"/>
      <c r="MI646" s="12"/>
      <c r="MJ646" s="12"/>
      <c r="MK646" s="12"/>
      <c r="ML646" s="12"/>
      <c r="MM646" s="12"/>
      <c r="MN646" s="12"/>
      <c r="MO646" s="12"/>
      <c r="MP646" s="12"/>
      <c r="MQ646" s="12"/>
      <c r="MR646" s="12"/>
      <c r="MS646" s="12"/>
      <c r="MT646" s="12"/>
      <c r="MU646" s="12"/>
      <c r="MV646" s="12"/>
      <c r="MW646" s="12"/>
      <c r="MX646" s="12"/>
      <c r="MY646" s="12"/>
      <c r="MZ646" s="12"/>
      <c r="NA646" s="12"/>
      <c r="NB646" s="12"/>
      <c r="NC646" s="12"/>
      <c r="ND646" s="12"/>
      <c r="NE646" s="12"/>
      <c r="NF646" s="12"/>
      <c r="NG646" s="12"/>
      <c r="NH646" s="12"/>
      <c r="NI646" s="12"/>
      <c r="NJ646" s="12"/>
      <c r="NK646" s="12"/>
      <c r="NL646" s="12"/>
      <c r="NM646" s="12"/>
      <c r="NN646" s="12"/>
      <c r="NO646" s="12"/>
      <c r="NP646" s="12"/>
      <c r="NQ646" s="12"/>
      <c r="NR646" s="12"/>
      <c r="NS646" s="12"/>
      <c r="NT646" s="12"/>
      <c r="NU646" s="12"/>
      <c r="NV646" s="12"/>
      <c r="NW646" s="12"/>
      <c r="NX646" s="12"/>
      <c r="NY646" s="12"/>
      <c r="NZ646" s="12"/>
      <c r="OA646" s="12"/>
      <c r="OB646" s="12"/>
      <c r="OC646" s="12"/>
      <c r="OD646" s="12"/>
      <c r="OE646" s="12"/>
      <c r="OF646" s="12"/>
      <c r="OG646" s="12"/>
      <c r="OH646" s="12"/>
      <c r="OI646" s="12"/>
      <c r="OJ646" s="12"/>
      <c r="OK646" s="12"/>
      <c r="OL646" s="12"/>
      <c r="OM646" s="12"/>
      <c r="ON646" s="12"/>
      <c r="OO646" s="12"/>
      <c r="OP646" s="12"/>
      <c r="OQ646" s="12"/>
      <c r="OR646" s="12"/>
      <c r="OS646" s="12"/>
      <c r="OT646" s="12"/>
      <c r="OU646" s="12"/>
      <c r="OV646" s="12"/>
      <c r="OW646" s="12"/>
      <c r="OX646" s="12"/>
      <c r="OY646" s="12"/>
      <c r="OZ646" s="12"/>
      <c r="PA646" s="12"/>
      <c r="PB646" s="12"/>
      <c r="PC646" s="12"/>
      <c r="PD646" s="12"/>
      <c r="PE646" s="12"/>
      <c r="PF646" s="12"/>
      <c r="PG646" s="12"/>
      <c r="PH646" s="12"/>
      <c r="PI646" s="12"/>
      <c r="PJ646" s="12"/>
      <c r="PK646" s="12"/>
      <c r="PL646" s="12"/>
      <c r="PM646" s="12"/>
      <c r="PN646" s="12"/>
      <c r="PO646" s="12"/>
      <c r="PP646" s="12"/>
    </row>
    <row r="647">
      <c r="A647" s="452"/>
      <c r="B647" s="45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B647" s="12"/>
      <c r="JC647" s="12"/>
      <c r="JD647" s="12"/>
      <c r="JE647" s="12"/>
      <c r="JF647" s="12"/>
      <c r="JG647" s="12"/>
      <c r="JH647" s="12"/>
      <c r="JI647" s="12"/>
      <c r="JJ647" s="12"/>
      <c r="JK647" s="12"/>
      <c r="JL647" s="12"/>
      <c r="JM647" s="12"/>
      <c r="JN647" s="12"/>
      <c r="JO647" s="12"/>
      <c r="JP647" s="12"/>
      <c r="JQ647" s="12"/>
      <c r="JR647" s="12"/>
      <c r="JS647" s="12"/>
      <c r="JT647" s="12"/>
      <c r="JU647" s="12"/>
      <c r="JV647" s="12"/>
      <c r="JW647" s="12"/>
      <c r="JX647" s="12"/>
      <c r="JY647" s="12"/>
      <c r="JZ647" s="12"/>
      <c r="KA647" s="12"/>
      <c r="KB647" s="12"/>
      <c r="KC647" s="12"/>
      <c r="KD647" s="12"/>
      <c r="KE647" s="12"/>
      <c r="KF647" s="12"/>
      <c r="KG647" s="12"/>
      <c r="KH647" s="12"/>
      <c r="KI647" s="12"/>
      <c r="KJ647" s="12"/>
      <c r="KK647" s="12"/>
      <c r="KL647" s="12"/>
      <c r="KM647" s="12"/>
      <c r="KN647" s="12"/>
      <c r="KO647" s="12"/>
      <c r="KP647" s="12"/>
      <c r="KQ647" s="12"/>
      <c r="KR647" s="12"/>
      <c r="KS647" s="12"/>
      <c r="KT647" s="12"/>
      <c r="KU647" s="12"/>
      <c r="KV647" s="12"/>
      <c r="KW647" s="12"/>
      <c r="KX647" s="12"/>
      <c r="KY647" s="12"/>
      <c r="KZ647" s="12"/>
      <c r="LA647" s="12"/>
      <c r="LB647" s="12"/>
      <c r="LC647" s="12"/>
      <c r="LD647" s="12"/>
      <c r="LE647" s="12"/>
      <c r="LF647" s="12"/>
      <c r="LG647" s="12"/>
      <c r="LH647" s="12"/>
      <c r="LI647" s="12"/>
      <c r="LJ647" s="12"/>
      <c r="LK647" s="12"/>
      <c r="LL647" s="12"/>
      <c r="LM647" s="12"/>
      <c r="LN647" s="12"/>
      <c r="LO647" s="12"/>
      <c r="LP647" s="12"/>
      <c r="LQ647" s="12"/>
      <c r="LR647" s="12"/>
      <c r="LS647" s="12"/>
      <c r="LT647" s="12"/>
      <c r="LU647" s="12"/>
      <c r="LV647" s="12"/>
      <c r="LW647" s="12"/>
      <c r="LX647" s="12"/>
      <c r="LY647" s="12"/>
      <c r="LZ647" s="12"/>
      <c r="MA647" s="12"/>
      <c r="MB647" s="12"/>
      <c r="MC647" s="12"/>
      <c r="MD647" s="12"/>
      <c r="ME647" s="12"/>
      <c r="MF647" s="12"/>
      <c r="MG647" s="12"/>
      <c r="MH647" s="12"/>
      <c r="MI647" s="12"/>
      <c r="MJ647" s="12"/>
      <c r="MK647" s="12"/>
      <c r="ML647" s="12"/>
      <c r="MM647" s="12"/>
      <c r="MN647" s="12"/>
      <c r="MO647" s="12"/>
      <c r="MP647" s="12"/>
      <c r="MQ647" s="12"/>
      <c r="MR647" s="12"/>
      <c r="MS647" s="12"/>
      <c r="MT647" s="12"/>
      <c r="MU647" s="12"/>
      <c r="MV647" s="12"/>
      <c r="MW647" s="12"/>
      <c r="MX647" s="12"/>
      <c r="MY647" s="12"/>
      <c r="MZ647" s="12"/>
      <c r="NA647" s="12"/>
      <c r="NB647" s="12"/>
      <c r="NC647" s="12"/>
      <c r="ND647" s="12"/>
      <c r="NE647" s="12"/>
      <c r="NF647" s="12"/>
      <c r="NG647" s="12"/>
      <c r="NH647" s="12"/>
      <c r="NI647" s="12"/>
      <c r="NJ647" s="12"/>
      <c r="NK647" s="12"/>
      <c r="NL647" s="12"/>
      <c r="NM647" s="12"/>
      <c r="NN647" s="12"/>
      <c r="NO647" s="12"/>
      <c r="NP647" s="12"/>
      <c r="NQ647" s="12"/>
      <c r="NR647" s="12"/>
      <c r="NS647" s="12"/>
      <c r="NT647" s="12"/>
      <c r="NU647" s="12"/>
      <c r="NV647" s="12"/>
      <c r="NW647" s="12"/>
      <c r="NX647" s="12"/>
      <c r="NY647" s="12"/>
      <c r="NZ647" s="12"/>
      <c r="OA647" s="12"/>
      <c r="OB647" s="12"/>
      <c r="OC647" s="12"/>
      <c r="OD647" s="12"/>
      <c r="OE647" s="12"/>
      <c r="OF647" s="12"/>
      <c r="OG647" s="12"/>
      <c r="OH647" s="12"/>
      <c r="OI647" s="12"/>
      <c r="OJ647" s="12"/>
      <c r="OK647" s="12"/>
      <c r="OL647" s="12"/>
      <c r="OM647" s="12"/>
      <c r="ON647" s="12"/>
      <c r="OO647" s="12"/>
      <c r="OP647" s="12"/>
      <c r="OQ647" s="12"/>
      <c r="OR647" s="12"/>
      <c r="OS647" s="12"/>
      <c r="OT647" s="12"/>
      <c r="OU647" s="12"/>
      <c r="OV647" s="12"/>
      <c r="OW647" s="12"/>
      <c r="OX647" s="12"/>
      <c r="OY647" s="12"/>
      <c r="OZ647" s="12"/>
      <c r="PA647" s="12"/>
      <c r="PB647" s="12"/>
      <c r="PC647" s="12"/>
      <c r="PD647" s="12"/>
      <c r="PE647" s="12"/>
      <c r="PF647" s="12"/>
      <c r="PG647" s="12"/>
      <c r="PH647" s="12"/>
      <c r="PI647" s="12"/>
      <c r="PJ647" s="12"/>
      <c r="PK647" s="12"/>
      <c r="PL647" s="12"/>
      <c r="PM647" s="12"/>
      <c r="PN647" s="12"/>
      <c r="PO647" s="12"/>
      <c r="PP647" s="12"/>
    </row>
    <row r="648">
      <c r="A648" s="452"/>
      <c r="B648" s="45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B648" s="12"/>
      <c r="JC648" s="12"/>
      <c r="JD648" s="12"/>
      <c r="JE648" s="12"/>
      <c r="JF648" s="12"/>
      <c r="JG648" s="12"/>
      <c r="JH648" s="12"/>
      <c r="JI648" s="12"/>
      <c r="JJ648" s="12"/>
      <c r="JK648" s="12"/>
      <c r="JL648" s="12"/>
      <c r="JM648" s="12"/>
      <c r="JN648" s="12"/>
      <c r="JO648" s="12"/>
      <c r="JP648" s="12"/>
      <c r="JQ648" s="12"/>
      <c r="JR648" s="12"/>
      <c r="JS648" s="12"/>
      <c r="JT648" s="12"/>
      <c r="JU648" s="12"/>
      <c r="JV648" s="12"/>
      <c r="JW648" s="12"/>
      <c r="JX648" s="12"/>
      <c r="JY648" s="12"/>
      <c r="JZ648" s="12"/>
      <c r="KA648" s="12"/>
      <c r="KB648" s="12"/>
      <c r="KC648" s="12"/>
      <c r="KD648" s="12"/>
      <c r="KE648" s="12"/>
      <c r="KF648" s="12"/>
      <c r="KG648" s="12"/>
      <c r="KH648" s="12"/>
      <c r="KI648" s="12"/>
      <c r="KJ648" s="12"/>
      <c r="KK648" s="12"/>
      <c r="KL648" s="12"/>
      <c r="KM648" s="12"/>
      <c r="KN648" s="12"/>
      <c r="KO648" s="12"/>
      <c r="KP648" s="12"/>
      <c r="KQ648" s="12"/>
      <c r="KR648" s="12"/>
      <c r="KS648" s="12"/>
      <c r="KT648" s="12"/>
      <c r="KU648" s="12"/>
      <c r="KV648" s="12"/>
      <c r="KW648" s="12"/>
      <c r="KX648" s="12"/>
      <c r="KY648" s="12"/>
      <c r="KZ648" s="12"/>
      <c r="LA648" s="12"/>
      <c r="LB648" s="12"/>
      <c r="LC648" s="12"/>
      <c r="LD648" s="12"/>
      <c r="LE648" s="12"/>
      <c r="LF648" s="12"/>
      <c r="LG648" s="12"/>
      <c r="LH648" s="12"/>
      <c r="LI648" s="12"/>
      <c r="LJ648" s="12"/>
      <c r="LK648" s="12"/>
      <c r="LL648" s="12"/>
      <c r="LM648" s="12"/>
      <c r="LN648" s="12"/>
      <c r="LO648" s="12"/>
      <c r="LP648" s="12"/>
      <c r="LQ648" s="12"/>
      <c r="LR648" s="12"/>
      <c r="LS648" s="12"/>
      <c r="LT648" s="12"/>
      <c r="LU648" s="12"/>
      <c r="LV648" s="12"/>
      <c r="LW648" s="12"/>
      <c r="LX648" s="12"/>
      <c r="LY648" s="12"/>
      <c r="LZ648" s="12"/>
      <c r="MA648" s="12"/>
      <c r="MB648" s="12"/>
      <c r="MC648" s="12"/>
      <c r="MD648" s="12"/>
      <c r="ME648" s="12"/>
      <c r="MF648" s="12"/>
      <c r="MG648" s="12"/>
      <c r="MH648" s="12"/>
      <c r="MI648" s="12"/>
      <c r="MJ648" s="12"/>
      <c r="MK648" s="12"/>
      <c r="ML648" s="12"/>
      <c r="MM648" s="12"/>
      <c r="MN648" s="12"/>
      <c r="MO648" s="12"/>
      <c r="MP648" s="12"/>
      <c r="MQ648" s="12"/>
      <c r="MR648" s="12"/>
      <c r="MS648" s="12"/>
      <c r="MT648" s="12"/>
      <c r="MU648" s="12"/>
      <c r="MV648" s="12"/>
      <c r="MW648" s="12"/>
      <c r="MX648" s="12"/>
      <c r="MY648" s="12"/>
      <c r="MZ648" s="12"/>
      <c r="NA648" s="12"/>
      <c r="NB648" s="12"/>
      <c r="NC648" s="12"/>
      <c r="ND648" s="12"/>
      <c r="NE648" s="12"/>
      <c r="NF648" s="12"/>
      <c r="NG648" s="12"/>
      <c r="NH648" s="12"/>
      <c r="NI648" s="12"/>
      <c r="NJ648" s="12"/>
      <c r="NK648" s="12"/>
      <c r="NL648" s="12"/>
      <c r="NM648" s="12"/>
      <c r="NN648" s="12"/>
      <c r="NO648" s="12"/>
      <c r="NP648" s="12"/>
      <c r="NQ648" s="12"/>
      <c r="NR648" s="12"/>
      <c r="NS648" s="12"/>
      <c r="NT648" s="12"/>
      <c r="NU648" s="12"/>
      <c r="NV648" s="12"/>
      <c r="NW648" s="12"/>
      <c r="NX648" s="12"/>
      <c r="NY648" s="12"/>
      <c r="NZ648" s="12"/>
      <c r="OA648" s="12"/>
      <c r="OB648" s="12"/>
      <c r="OC648" s="12"/>
      <c r="OD648" s="12"/>
      <c r="OE648" s="12"/>
      <c r="OF648" s="12"/>
      <c r="OG648" s="12"/>
      <c r="OH648" s="12"/>
      <c r="OI648" s="12"/>
      <c r="OJ648" s="12"/>
      <c r="OK648" s="12"/>
      <c r="OL648" s="12"/>
      <c r="OM648" s="12"/>
      <c r="ON648" s="12"/>
      <c r="OO648" s="12"/>
      <c r="OP648" s="12"/>
      <c r="OQ648" s="12"/>
      <c r="OR648" s="12"/>
      <c r="OS648" s="12"/>
      <c r="OT648" s="12"/>
      <c r="OU648" s="12"/>
      <c r="OV648" s="12"/>
      <c r="OW648" s="12"/>
      <c r="OX648" s="12"/>
      <c r="OY648" s="12"/>
      <c r="OZ648" s="12"/>
      <c r="PA648" s="12"/>
      <c r="PB648" s="12"/>
      <c r="PC648" s="12"/>
      <c r="PD648" s="12"/>
      <c r="PE648" s="12"/>
      <c r="PF648" s="12"/>
      <c r="PG648" s="12"/>
      <c r="PH648" s="12"/>
      <c r="PI648" s="12"/>
      <c r="PJ648" s="12"/>
      <c r="PK648" s="12"/>
      <c r="PL648" s="12"/>
      <c r="PM648" s="12"/>
      <c r="PN648" s="12"/>
      <c r="PO648" s="12"/>
      <c r="PP648" s="12"/>
    </row>
    <row r="649">
      <c r="A649" s="452"/>
      <c r="B649" s="45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  <c r="KB649" s="12"/>
      <c r="KC649" s="12"/>
      <c r="KD649" s="12"/>
      <c r="KE649" s="12"/>
      <c r="KF649" s="12"/>
      <c r="KG649" s="12"/>
      <c r="KH649" s="12"/>
      <c r="KI649" s="12"/>
      <c r="KJ649" s="12"/>
      <c r="KK649" s="12"/>
      <c r="KL649" s="12"/>
      <c r="KM649" s="12"/>
      <c r="KN649" s="12"/>
      <c r="KO649" s="12"/>
      <c r="KP649" s="12"/>
      <c r="KQ649" s="12"/>
      <c r="KR649" s="12"/>
      <c r="KS649" s="12"/>
      <c r="KT649" s="12"/>
      <c r="KU649" s="12"/>
      <c r="KV649" s="12"/>
      <c r="KW649" s="12"/>
      <c r="KX649" s="12"/>
      <c r="KY649" s="12"/>
      <c r="KZ649" s="12"/>
      <c r="LA649" s="12"/>
      <c r="LB649" s="12"/>
      <c r="LC649" s="12"/>
      <c r="LD649" s="12"/>
      <c r="LE649" s="12"/>
      <c r="LF649" s="12"/>
      <c r="LG649" s="12"/>
      <c r="LH649" s="12"/>
      <c r="LI649" s="12"/>
      <c r="LJ649" s="12"/>
      <c r="LK649" s="12"/>
      <c r="LL649" s="12"/>
      <c r="LM649" s="12"/>
      <c r="LN649" s="12"/>
      <c r="LO649" s="12"/>
      <c r="LP649" s="12"/>
      <c r="LQ649" s="12"/>
      <c r="LR649" s="12"/>
      <c r="LS649" s="12"/>
      <c r="LT649" s="12"/>
      <c r="LU649" s="12"/>
      <c r="LV649" s="12"/>
      <c r="LW649" s="12"/>
      <c r="LX649" s="12"/>
      <c r="LY649" s="12"/>
      <c r="LZ649" s="12"/>
      <c r="MA649" s="12"/>
      <c r="MB649" s="12"/>
      <c r="MC649" s="12"/>
      <c r="MD649" s="12"/>
      <c r="ME649" s="12"/>
      <c r="MF649" s="12"/>
      <c r="MG649" s="12"/>
      <c r="MH649" s="12"/>
      <c r="MI649" s="12"/>
      <c r="MJ649" s="12"/>
      <c r="MK649" s="12"/>
      <c r="ML649" s="12"/>
      <c r="MM649" s="12"/>
      <c r="MN649" s="12"/>
      <c r="MO649" s="12"/>
      <c r="MP649" s="12"/>
      <c r="MQ649" s="12"/>
      <c r="MR649" s="12"/>
      <c r="MS649" s="12"/>
      <c r="MT649" s="12"/>
      <c r="MU649" s="12"/>
      <c r="MV649" s="12"/>
      <c r="MW649" s="12"/>
      <c r="MX649" s="12"/>
      <c r="MY649" s="12"/>
      <c r="MZ649" s="12"/>
      <c r="NA649" s="12"/>
      <c r="NB649" s="12"/>
      <c r="NC649" s="12"/>
      <c r="ND649" s="12"/>
      <c r="NE649" s="12"/>
      <c r="NF649" s="12"/>
      <c r="NG649" s="12"/>
      <c r="NH649" s="12"/>
      <c r="NI649" s="12"/>
      <c r="NJ649" s="12"/>
      <c r="NK649" s="12"/>
      <c r="NL649" s="12"/>
      <c r="NM649" s="12"/>
      <c r="NN649" s="12"/>
      <c r="NO649" s="12"/>
      <c r="NP649" s="12"/>
      <c r="NQ649" s="12"/>
      <c r="NR649" s="12"/>
      <c r="NS649" s="12"/>
      <c r="NT649" s="12"/>
      <c r="NU649" s="12"/>
      <c r="NV649" s="12"/>
      <c r="NW649" s="12"/>
      <c r="NX649" s="12"/>
      <c r="NY649" s="12"/>
      <c r="NZ649" s="12"/>
      <c r="OA649" s="12"/>
      <c r="OB649" s="12"/>
      <c r="OC649" s="12"/>
      <c r="OD649" s="12"/>
      <c r="OE649" s="12"/>
      <c r="OF649" s="12"/>
      <c r="OG649" s="12"/>
      <c r="OH649" s="12"/>
      <c r="OI649" s="12"/>
      <c r="OJ649" s="12"/>
      <c r="OK649" s="12"/>
      <c r="OL649" s="12"/>
      <c r="OM649" s="12"/>
      <c r="ON649" s="12"/>
      <c r="OO649" s="12"/>
      <c r="OP649" s="12"/>
      <c r="OQ649" s="12"/>
      <c r="OR649" s="12"/>
      <c r="OS649" s="12"/>
      <c r="OT649" s="12"/>
      <c r="OU649" s="12"/>
      <c r="OV649" s="12"/>
      <c r="OW649" s="12"/>
      <c r="OX649" s="12"/>
      <c r="OY649" s="12"/>
      <c r="OZ649" s="12"/>
      <c r="PA649" s="12"/>
      <c r="PB649" s="12"/>
      <c r="PC649" s="12"/>
      <c r="PD649" s="12"/>
      <c r="PE649" s="12"/>
      <c r="PF649" s="12"/>
      <c r="PG649" s="12"/>
      <c r="PH649" s="12"/>
      <c r="PI649" s="12"/>
      <c r="PJ649" s="12"/>
      <c r="PK649" s="12"/>
      <c r="PL649" s="12"/>
      <c r="PM649" s="12"/>
      <c r="PN649" s="12"/>
      <c r="PO649" s="12"/>
      <c r="PP649" s="12"/>
    </row>
    <row r="650">
      <c r="A650" s="452"/>
      <c r="B650" s="45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  <c r="HA650" s="12"/>
      <c r="HB650" s="12"/>
      <c r="HC650" s="12"/>
      <c r="HD650" s="12"/>
      <c r="HE650" s="12"/>
      <c r="HF650" s="12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  <c r="HZ650" s="12"/>
      <c r="IA650" s="12"/>
      <c r="IB650" s="12"/>
      <c r="IC650" s="12"/>
      <c r="ID650" s="12"/>
      <c r="IE650" s="12"/>
      <c r="IF650" s="12"/>
      <c r="IG650" s="12"/>
      <c r="IH650" s="12"/>
      <c r="II650" s="12"/>
      <c r="IJ650" s="12"/>
      <c r="IK650" s="12"/>
      <c r="IL650" s="12"/>
      <c r="IM650" s="12"/>
      <c r="IN650" s="12"/>
      <c r="IO650" s="12"/>
      <c r="IP650" s="12"/>
      <c r="IQ650" s="12"/>
      <c r="IR650" s="12"/>
      <c r="IS650" s="12"/>
      <c r="IT650" s="12"/>
      <c r="IU650" s="12"/>
      <c r="IV650" s="12"/>
      <c r="IW650" s="12"/>
      <c r="IX650" s="12"/>
      <c r="IY650" s="12"/>
      <c r="IZ650" s="12"/>
      <c r="JA650" s="12"/>
      <c r="JB650" s="12"/>
      <c r="JC650" s="12"/>
      <c r="JD650" s="12"/>
      <c r="JE650" s="12"/>
      <c r="JF650" s="12"/>
      <c r="JG650" s="12"/>
      <c r="JH650" s="12"/>
      <c r="JI650" s="12"/>
      <c r="JJ650" s="12"/>
      <c r="JK650" s="12"/>
      <c r="JL650" s="12"/>
      <c r="JM650" s="12"/>
      <c r="JN650" s="12"/>
      <c r="JO650" s="12"/>
      <c r="JP650" s="12"/>
      <c r="JQ650" s="12"/>
      <c r="JR650" s="12"/>
      <c r="JS650" s="12"/>
      <c r="JT650" s="12"/>
      <c r="JU650" s="12"/>
      <c r="JV650" s="12"/>
      <c r="JW650" s="12"/>
      <c r="JX650" s="12"/>
      <c r="JY650" s="12"/>
      <c r="JZ650" s="12"/>
      <c r="KA650" s="12"/>
      <c r="KB650" s="12"/>
      <c r="KC650" s="12"/>
      <c r="KD650" s="12"/>
      <c r="KE650" s="12"/>
      <c r="KF650" s="12"/>
      <c r="KG650" s="12"/>
      <c r="KH650" s="12"/>
      <c r="KI650" s="12"/>
      <c r="KJ650" s="12"/>
      <c r="KK650" s="12"/>
      <c r="KL650" s="12"/>
      <c r="KM650" s="12"/>
      <c r="KN650" s="12"/>
      <c r="KO650" s="12"/>
      <c r="KP650" s="12"/>
      <c r="KQ650" s="12"/>
      <c r="KR650" s="12"/>
      <c r="KS650" s="12"/>
      <c r="KT650" s="12"/>
      <c r="KU650" s="12"/>
      <c r="KV650" s="12"/>
      <c r="KW650" s="12"/>
      <c r="KX650" s="12"/>
      <c r="KY650" s="12"/>
      <c r="KZ650" s="12"/>
      <c r="LA650" s="12"/>
      <c r="LB650" s="12"/>
      <c r="LC650" s="12"/>
      <c r="LD650" s="12"/>
      <c r="LE650" s="12"/>
      <c r="LF650" s="12"/>
      <c r="LG650" s="12"/>
      <c r="LH650" s="12"/>
      <c r="LI650" s="12"/>
      <c r="LJ650" s="12"/>
      <c r="LK650" s="12"/>
      <c r="LL650" s="12"/>
      <c r="LM650" s="12"/>
      <c r="LN650" s="12"/>
      <c r="LO650" s="12"/>
      <c r="LP650" s="12"/>
      <c r="LQ650" s="12"/>
      <c r="LR650" s="12"/>
      <c r="LS650" s="12"/>
      <c r="LT650" s="12"/>
      <c r="LU650" s="12"/>
      <c r="LV650" s="12"/>
      <c r="LW650" s="12"/>
      <c r="LX650" s="12"/>
      <c r="LY650" s="12"/>
      <c r="LZ650" s="12"/>
      <c r="MA650" s="12"/>
      <c r="MB650" s="12"/>
      <c r="MC650" s="12"/>
      <c r="MD650" s="12"/>
      <c r="ME650" s="12"/>
      <c r="MF650" s="12"/>
      <c r="MG650" s="12"/>
      <c r="MH650" s="12"/>
      <c r="MI650" s="12"/>
      <c r="MJ650" s="12"/>
      <c r="MK650" s="12"/>
      <c r="ML650" s="12"/>
      <c r="MM650" s="12"/>
      <c r="MN650" s="12"/>
      <c r="MO650" s="12"/>
      <c r="MP650" s="12"/>
      <c r="MQ650" s="12"/>
      <c r="MR650" s="12"/>
      <c r="MS650" s="12"/>
      <c r="MT650" s="12"/>
      <c r="MU650" s="12"/>
      <c r="MV650" s="12"/>
      <c r="MW650" s="12"/>
      <c r="MX650" s="12"/>
      <c r="MY650" s="12"/>
      <c r="MZ650" s="12"/>
      <c r="NA650" s="12"/>
      <c r="NB650" s="12"/>
      <c r="NC650" s="12"/>
      <c r="ND650" s="12"/>
      <c r="NE650" s="12"/>
      <c r="NF650" s="12"/>
      <c r="NG650" s="12"/>
      <c r="NH650" s="12"/>
      <c r="NI650" s="12"/>
      <c r="NJ650" s="12"/>
      <c r="NK650" s="12"/>
      <c r="NL650" s="12"/>
      <c r="NM650" s="12"/>
      <c r="NN650" s="12"/>
      <c r="NO650" s="12"/>
      <c r="NP650" s="12"/>
      <c r="NQ650" s="12"/>
      <c r="NR650" s="12"/>
      <c r="NS650" s="12"/>
      <c r="NT650" s="12"/>
      <c r="NU650" s="12"/>
      <c r="NV650" s="12"/>
      <c r="NW650" s="12"/>
      <c r="NX650" s="12"/>
      <c r="NY650" s="12"/>
      <c r="NZ650" s="12"/>
      <c r="OA650" s="12"/>
      <c r="OB650" s="12"/>
      <c r="OC650" s="12"/>
      <c r="OD650" s="12"/>
      <c r="OE650" s="12"/>
      <c r="OF650" s="12"/>
      <c r="OG650" s="12"/>
      <c r="OH650" s="12"/>
      <c r="OI650" s="12"/>
      <c r="OJ650" s="12"/>
      <c r="OK650" s="12"/>
      <c r="OL650" s="12"/>
      <c r="OM650" s="12"/>
      <c r="ON650" s="12"/>
      <c r="OO650" s="12"/>
      <c r="OP650" s="12"/>
      <c r="OQ650" s="12"/>
      <c r="OR650" s="12"/>
      <c r="OS650" s="12"/>
      <c r="OT650" s="12"/>
      <c r="OU650" s="12"/>
      <c r="OV650" s="12"/>
      <c r="OW650" s="12"/>
      <c r="OX650" s="12"/>
      <c r="OY650" s="12"/>
      <c r="OZ650" s="12"/>
      <c r="PA650" s="12"/>
      <c r="PB650" s="12"/>
      <c r="PC650" s="12"/>
      <c r="PD650" s="12"/>
      <c r="PE650" s="12"/>
      <c r="PF650" s="12"/>
      <c r="PG650" s="12"/>
      <c r="PH650" s="12"/>
      <c r="PI650" s="12"/>
      <c r="PJ650" s="12"/>
      <c r="PK650" s="12"/>
      <c r="PL650" s="12"/>
      <c r="PM650" s="12"/>
      <c r="PN650" s="12"/>
      <c r="PO650" s="12"/>
      <c r="PP650" s="12"/>
    </row>
    <row r="651">
      <c r="A651" s="452"/>
      <c r="B651" s="45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  <c r="HA651" s="12"/>
      <c r="HB651" s="12"/>
      <c r="HC651" s="12"/>
      <c r="HD651" s="12"/>
      <c r="HE651" s="12"/>
      <c r="HF651" s="12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  <c r="HZ651" s="12"/>
      <c r="IA651" s="12"/>
      <c r="IB651" s="12"/>
      <c r="IC651" s="12"/>
      <c r="ID651" s="12"/>
      <c r="IE651" s="12"/>
      <c r="IF651" s="12"/>
      <c r="IG651" s="12"/>
      <c r="IH651" s="12"/>
      <c r="II651" s="12"/>
      <c r="IJ651" s="12"/>
      <c r="IK651" s="12"/>
      <c r="IL651" s="12"/>
      <c r="IM651" s="12"/>
      <c r="IN651" s="12"/>
      <c r="IO651" s="12"/>
      <c r="IP651" s="12"/>
      <c r="IQ651" s="12"/>
      <c r="IR651" s="12"/>
      <c r="IS651" s="12"/>
      <c r="IT651" s="12"/>
      <c r="IU651" s="12"/>
      <c r="IV651" s="12"/>
      <c r="IW651" s="12"/>
      <c r="IX651" s="12"/>
      <c r="IY651" s="12"/>
      <c r="IZ651" s="12"/>
      <c r="JA651" s="12"/>
      <c r="JB651" s="12"/>
      <c r="JC651" s="12"/>
      <c r="JD651" s="12"/>
      <c r="JE651" s="12"/>
      <c r="JF651" s="12"/>
      <c r="JG651" s="12"/>
      <c r="JH651" s="12"/>
      <c r="JI651" s="12"/>
      <c r="JJ651" s="12"/>
      <c r="JK651" s="12"/>
      <c r="JL651" s="12"/>
      <c r="JM651" s="12"/>
      <c r="JN651" s="12"/>
      <c r="JO651" s="12"/>
      <c r="JP651" s="12"/>
      <c r="JQ651" s="12"/>
      <c r="JR651" s="12"/>
      <c r="JS651" s="12"/>
      <c r="JT651" s="12"/>
      <c r="JU651" s="12"/>
      <c r="JV651" s="12"/>
      <c r="JW651" s="12"/>
      <c r="JX651" s="12"/>
      <c r="JY651" s="12"/>
      <c r="JZ651" s="12"/>
      <c r="KA651" s="12"/>
      <c r="KB651" s="12"/>
      <c r="KC651" s="12"/>
      <c r="KD651" s="12"/>
      <c r="KE651" s="12"/>
      <c r="KF651" s="12"/>
      <c r="KG651" s="12"/>
      <c r="KH651" s="12"/>
      <c r="KI651" s="12"/>
      <c r="KJ651" s="12"/>
      <c r="KK651" s="12"/>
      <c r="KL651" s="12"/>
      <c r="KM651" s="12"/>
      <c r="KN651" s="12"/>
      <c r="KO651" s="12"/>
      <c r="KP651" s="12"/>
      <c r="KQ651" s="12"/>
      <c r="KR651" s="12"/>
      <c r="KS651" s="12"/>
      <c r="KT651" s="12"/>
      <c r="KU651" s="12"/>
      <c r="KV651" s="12"/>
      <c r="KW651" s="12"/>
      <c r="KX651" s="12"/>
      <c r="KY651" s="12"/>
      <c r="KZ651" s="12"/>
      <c r="LA651" s="12"/>
      <c r="LB651" s="12"/>
      <c r="LC651" s="12"/>
      <c r="LD651" s="12"/>
      <c r="LE651" s="12"/>
      <c r="LF651" s="12"/>
      <c r="LG651" s="12"/>
      <c r="LH651" s="12"/>
      <c r="LI651" s="12"/>
      <c r="LJ651" s="12"/>
      <c r="LK651" s="12"/>
      <c r="LL651" s="12"/>
      <c r="LM651" s="12"/>
      <c r="LN651" s="12"/>
      <c r="LO651" s="12"/>
      <c r="LP651" s="12"/>
      <c r="LQ651" s="12"/>
      <c r="LR651" s="12"/>
      <c r="LS651" s="12"/>
      <c r="LT651" s="12"/>
      <c r="LU651" s="12"/>
      <c r="LV651" s="12"/>
      <c r="LW651" s="12"/>
      <c r="LX651" s="12"/>
      <c r="LY651" s="12"/>
      <c r="LZ651" s="12"/>
      <c r="MA651" s="12"/>
      <c r="MB651" s="12"/>
      <c r="MC651" s="12"/>
      <c r="MD651" s="12"/>
      <c r="ME651" s="12"/>
      <c r="MF651" s="12"/>
      <c r="MG651" s="12"/>
      <c r="MH651" s="12"/>
      <c r="MI651" s="12"/>
      <c r="MJ651" s="12"/>
      <c r="MK651" s="12"/>
      <c r="ML651" s="12"/>
      <c r="MM651" s="12"/>
      <c r="MN651" s="12"/>
      <c r="MO651" s="12"/>
      <c r="MP651" s="12"/>
      <c r="MQ651" s="12"/>
      <c r="MR651" s="12"/>
      <c r="MS651" s="12"/>
      <c r="MT651" s="12"/>
      <c r="MU651" s="12"/>
      <c r="MV651" s="12"/>
      <c r="MW651" s="12"/>
      <c r="MX651" s="12"/>
      <c r="MY651" s="12"/>
      <c r="MZ651" s="12"/>
      <c r="NA651" s="12"/>
      <c r="NB651" s="12"/>
      <c r="NC651" s="12"/>
      <c r="ND651" s="12"/>
      <c r="NE651" s="12"/>
      <c r="NF651" s="12"/>
      <c r="NG651" s="12"/>
      <c r="NH651" s="12"/>
      <c r="NI651" s="12"/>
      <c r="NJ651" s="12"/>
      <c r="NK651" s="12"/>
      <c r="NL651" s="12"/>
      <c r="NM651" s="12"/>
      <c r="NN651" s="12"/>
      <c r="NO651" s="12"/>
      <c r="NP651" s="12"/>
      <c r="NQ651" s="12"/>
      <c r="NR651" s="12"/>
      <c r="NS651" s="12"/>
      <c r="NT651" s="12"/>
      <c r="NU651" s="12"/>
      <c r="NV651" s="12"/>
      <c r="NW651" s="12"/>
      <c r="NX651" s="12"/>
      <c r="NY651" s="12"/>
      <c r="NZ651" s="12"/>
      <c r="OA651" s="12"/>
      <c r="OB651" s="12"/>
      <c r="OC651" s="12"/>
      <c r="OD651" s="12"/>
      <c r="OE651" s="12"/>
      <c r="OF651" s="12"/>
      <c r="OG651" s="12"/>
      <c r="OH651" s="12"/>
      <c r="OI651" s="12"/>
      <c r="OJ651" s="12"/>
      <c r="OK651" s="12"/>
      <c r="OL651" s="12"/>
      <c r="OM651" s="12"/>
      <c r="ON651" s="12"/>
      <c r="OO651" s="12"/>
      <c r="OP651" s="12"/>
      <c r="OQ651" s="12"/>
      <c r="OR651" s="12"/>
      <c r="OS651" s="12"/>
      <c r="OT651" s="12"/>
      <c r="OU651" s="12"/>
      <c r="OV651" s="12"/>
      <c r="OW651" s="12"/>
      <c r="OX651" s="12"/>
      <c r="OY651" s="12"/>
      <c r="OZ651" s="12"/>
      <c r="PA651" s="12"/>
      <c r="PB651" s="12"/>
      <c r="PC651" s="12"/>
      <c r="PD651" s="12"/>
      <c r="PE651" s="12"/>
      <c r="PF651" s="12"/>
      <c r="PG651" s="12"/>
      <c r="PH651" s="12"/>
      <c r="PI651" s="12"/>
      <c r="PJ651" s="12"/>
      <c r="PK651" s="12"/>
      <c r="PL651" s="12"/>
      <c r="PM651" s="12"/>
      <c r="PN651" s="12"/>
      <c r="PO651" s="12"/>
      <c r="PP651" s="12"/>
    </row>
    <row r="652">
      <c r="A652" s="452"/>
      <c r="B652" s="45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R652" s="12"/>
      <c r="IS652" s="12"/>
      <c r="IT652" s="12"/>
      <c r="IU652" s="12"/>
      <c r="IV652" s="12"/>
      <c r="IW652" s="12"/>
      <c r="IX652" s="12"/>
      <c r="IY652" s="12"/>
      <c r="IZ652" s="12"/>
      <c r="JA652" s="12"/>
      <c r="JB652" s="12"/>
      <c r="JC652" s="12"/>
      <c r="JD652" s="12"/>
      <c r="JE652" s="12"/>
      <c r="JF652" s="12"/>
      <c r="JG652" s="12"/>
      <c r="JH652" s="12"/>
      <c r="JI652" s="12"/>
      <c r="JJ652" s="12"/>
      <c r="JK652" s="12"/>
      <c r="JL652" s="12"/>
      <c r="JM652" s="12"/>
      <c r="JN652" s="12"/>
      <c r="JO652" s="12"/>
      <c r="JP652" s="12"/>
      <c r="JQ652" s="12"/>
      <c r="JR652" s="12"/>
      <c r="JS652" s="12"/>
      <c r="JT652" s="12"/>
      <c r="JU652" s="12"/>
      <c r="JV652" s="12"/>
      <c r="JW652" s="12"/>
      <c r="JX652" s="12"/>
      <c r="JY652" s="12"/>
      <c r="JZ652" s="12"/>
      <c r="KA652" s="12"/>
      <c r="KB652" s="12"/>
      <c r="KC652" s="12"/>
      <c r="KD652" s="12"/>
      <c r="KE652" s="12"/>
      <c r="KF652" s="12"/>
      <c r="KG652" s="12"/>
      <c r="KH652" s="12"/>
      <c r="KI652" s="12"/>
      <c r="KJ652" s="12"/>
      <c r="KK652" s="12"/>
      <c r="KL652" s="12"/>
      <c r="KM652" s="12"/>
      <c r="KN652" s="12"/>
      <c r="KO652" s="12"/>
      <c r="KP652" s="12"/>
      <c r="KQ652" s="12"/>
      <c r="KR652" s="12"/>
      <c r="KS652" s="12"/>
      <c r="KT652" s="12"/>
      <c r="KU652" s="12"/>
      <c r="KV652" s="12"/>
      <c r="KW652" s="12"/>
      <c r="KX652" s="12"/>
      <c r="KY652" s="12"/>
      <c r="KZ652" s="12"/>
      <c r="LA652" s="12"/>
      <c r="LB652" s="12"/>
      <c r="LC652" s="12"/>
      <c r="LD652" s="12"/>
      <c r="LE652" s="12"/>
      <c r="LF652" s="12"/>
      <c r="LG652" s="12"/>
      <c r="LH652" s="12"/>
      <c r="LI652" s="12"/>
      <c r="LJ652" s="12"/>
      <c r="LK652" s="12"/>
      <c r="LL652" s="12"/>
      <c r="LM652" s="12"/>
      <c r="LN652" s="12"/>
      <c r="LO652" s="12"/>
      <c r="LP652" s="12"/>
      <c r="LQ652" s="12"/>
      <c r="LR652" s="12"/>
      <c r="LS652" s="12"/>
      <c r="LT652" s="12"/>
      <c r="LU652" s="12"/>
      <c r="LV652" s="12"/>
      <c r="LW652" s="12"/>
      <c r="LX652" s="12"/>
      <c r="LY652" s="12"/>
      <c r="LZ652" s="12"/>
      <c r="MA652" s="12"/>
      <c r="MB652" s="12"/>
      <c r="MC652" s="12"/>
      <c r="MD652" s="12"/>
      <c r="ME652" s="12"/>
      <c r="MF652" s="12"/>
      <c r="MG652" s="12"/>
      <c r="MH652" s="12"/>
      <c r="MI652" s="12"/>
      <c r="MJ652" s="12"/>
      <c r="MK652" s="12"/>
      <c r="ML652" s="12"/>
      <c r="MM652" s="12"/>
      <c r="MN652" s="12"/>
      <c r="MO652" s="12"/>
      <c r="MP652" s="12"/>
      <c r="MQ652" s="12"/>
      <c r="MR652" s="12"/>
      <c r="MS652" s="12"/>
      <c r="MT652" s="12"/>
      <c r="MU652" s="12"/>
      <c r="MV652" s="12"/>
      <c r="MW652" s="12"/>
      <c r="MX652" s="12"/>
      <c r="MY652" s="12"/>
      <c r="MZ652" s="12"/>
      <c r="NA652" s="12"/>
      <c r="NB652" s="12"/>
      <c r="NC652" s="12"/>
      <c r="ND652" s="12"/>
      <c r="NE652" s="12"/>
      <c r="NF652" s="12"/>
      <c r="NG652" s="12"/>
      <c r="NH652" s="12"/>
      <c r="NI652" s="12"/>
      <c r="NJ652" s="12"/>
      <c r="NK652" s="12"/>
      <c r="NL652" s="12"/>
      <c r="NM652" s="12"/>
      <c r="NN652" s="12"/>
      <c r="NO652" s="12"/>
      <c r="NP652" s="12"/>
      <c r="NQ652" s="12"/>
      <c r="NR652" s="12"/>
      <c r="NS652" s="12"/>
      <c r="NT652" s="12"/>
      <c r="NU652" s="12"/>
      <c r="NV652" s="12"/>
      <c r="NW652" s="12"/>
      <c r="NX652" s="12"/>
      <c r="NY652" s="12"/>
      <c r="NZ652" s="12"/>
      <c r="OA652" s="12"/>
      <c r="OB652" s="12"/>
      <c r="OC652" s="12"/>
      <c r="OD652" s="12"/>
      <c r="OE652" s="12"/>
      <c r="OF652" s="12"/>
      <c r="OG652" s="12"/>
      <c r="OH652" s="12"/>
      <c r="OI652" s="12"/>
      <c r="OJ652" s="12"/>
      <c r="OK652" s="12"/>
      <c r="OL652" s="12"/>
      <c r="OM652" s="12"/>
      <c r="ON652" s="12"/>
      <c r="OO652" s="12"/>
      <c r="OP652" s="12"/>
      <c r="OQ652" s="12"/>
      <c r="OR652" s="12"/>
      <c r="OS652" s="12"/>
      <c r="OT652" s="12"/>
      <c r="OU652" s="12"/>
      <c r="OV652" s="12"/>
      <c r="OW652" s="12"/>
      <c r="OX652" s="12"/>
      <c r="OY652" s="12"/>
      <c r="OZ652" s="12"/>
      <c r="PA652" s="12"/>
      <c r="PB652" s="12"/>
      <c r="PC652" s="12"/>
      <c r="PD652" s="12"/>
      <c r="PE652" s="12"/>
      <c r="PF652" s="12"/>
      <c r="PG652" s="12"/>
      <c r="PH652" s="12"/>
      <c r="PI652" s="12"/>
      <c r="PJ652" s="12"/>
      <c r="PK652" s="12"/>
      <c r="PL652" s="12"/>
      <c r="PM652" s="12"/>
      <c r="PN652" s="12"/>
      <c r="PO652" s="12"/>
      <c r="PP652" s="12"/>
    </row>
    <row r="653">
      <c r="A653" s="452"/>
      <c r="B653" s="45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  <c r="HA653" s="12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  <c r="IU653" s="12"/>
      <c r="IV653" s="12"/>
      <c r="IW653" s="12"/>
      <c r="IX653" s="12"/>
      <c r="IY653" s="12"/>
      <c r="IZ653" s="12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L653" s="12"/>
      <c r="JM653" s="12"/>
      <c r="JN653" s="12"/>
      <c r="JO653" s="12"/>
      <c r="JP653" s="12"/>
      <c r="JQ653" s="12"/>
      <c r="JR653" s="12"/>
      <c r="JS653" s="12"/>
      <c r="JT653" s="12"/>
      <c r="JU653" s="12"/>
      <c r="JV653" s="12"/>
      <c r="JW653" s="12"/>
      <c r="JX653" s="12"/>
      <c r="JY653" s="12"/>
      <c r="JZ653" s="12"/>
      <c r="KA653" s="12"/>
      <c r="KB653" s="12"/>
      <c r="KC653" s="12"/>
      <c r="KD653" s="12"/>
      <c r="KE653" s="12"/>
      <c r="KF653" s="12"/>
      <c r="KG653" s="12"/>
      <c r="KH653" s="12"/>
      <c r="KI653" s="12"/>
      <c r="KJ653" s="12"/>
      <c r="KK653" s="12"/>
      <c r="KL653" s="12"/>
      <c r="KM653" s="12"/>
      <c r="KN653" s="12"/>
      <c r="KO653" s="12"/>
      <c r="KP653" s="12"/>
      <c r="KQ653" s="12"/>
      <c r="KR653" s="12"/>
      <c r="KS653" s="12"/>
      <c r="KT653" s="12"/>
      <c r="KU653" s="12"/>
      <c r="KV653" s="12"/>
      <c r="KW653" s="12"/>
      <c r="KX653" s="12"/>
      <c r="KY653" s="12"/>
      <c r="KZ653" s="12"/>
      <c r="LA653" s="12"/>
      <c r="LB653" s="12"/>
      <c r="LC653" s="12"/>
      <c r="LD653" s="12"/>
      <c r="LE653" s="12"/>
      <c r="LF653" s="12"/>
      <c r="LG653" s="12"/>
      <c r="LH653" s="12"/>
      <c r="LI653" s="12"/>
      <c r="LJ653" s="12"/>
      <c r="LK653" s="12"/>
      <c r="LL653" s="12"/>
      <c r="LM653" s="12"/>
      <c r="LN653" s="12"/>
      <c r="LO653" s="12"/>
      <c r="LP653" s="12"/>
      <c r="LQ653" s="12"/>
      <c r="LR653" s="12"/>
      <c r="LS653" s="12"/>
      <c r="LT653" s="12"/>
      <c r="LU653" s="12"/>
      <c r="LV653" s="12"/>
      <c r="LW653" s="12"/>
      <c r="LX653" s="12"/>
      <c r="LY653" s="12"/>
      <c r="LZ653" s="12"/>
      <c r="MA653" s="12"/>
      <c r="MB653" s="12"/>
      <c r="MC653" s="12"/>
      <c r="MD653" s="12"/>
      <c r="ME653" s="12"/>
      <c r="MF653" s="12"/>
      <c r="MG653" s="12"/>
      <c r="MH653" s="12"/>
      <c r="MI653" s="12"/>
      <c r="MJ653" s="12"/>
      <c r="MK653" s="12"/>
      <c r="ML653" s="12"/>
      <c r="MM653" s="12"/>
      <c r="MN653" s="12"/>
      <c r="MO653" s="12"/>
      <c r="MP653" s="12"/>
      <c r="MQ653" s="12"/>
      <c r="MR653" s="12"/>
      <c r="MS653" s="12"/>
      <c r="MT653" s="12"/>
      <c r="MU653" s="12"/>
      <c r="MV653" s="12"/>
      <c r="MW653" s="12"/>
      <c r="MX653" s="12"/>
      <c r="MY653" s="12"/>
      <c r="MZ653" s="12"/>
      <c r="NA653" s="12"/>
      <c r="NB653" s="12"/>
      <c r="NC653" s="12"/>
      <c r="ND653" s="12"/>
      <c r="NE653" s="12"/>
      <c r="NF653" s="12"/>
      <c r="NG653" s="12"/>
      <c r="NH653" s="12"/>
      <c r="NI653" s="12"/>
      <c r="NJ653" s="12"/>
      <c r="NK653" s="12"/>
      <c r="NL653" s="12"/>
      <c r="NM653" s="12"/>
      <c r="NN653" s="12"/>
      <c r="NO653" s="12"/>
      <c r="NP653" s="12"/>
      <c r="NQ653" s="12"/>
      <c r="NR653" s="12"/>
      <c r="NS653" s="12"/>
      <c r="NT653" s="12"/>
      <c r="NU653" s="12"/>
      <c r="NV653" s="12"/>
      <c r="NW653" s="12"/>
      <c r="NX653" s="12"/>
      <c r="NY653" s="12"/>
      <c r="NZ653" s="12"/>
      <c r="OA653" s="12"/>
      <c r="OB653" s="12"/>
      <c r="OC653" s="12"/>
      <c r="OD653" s="12"/>
      <c r="OE653" s="12"/>
      <c r="OF653" s="12"/>
      <c r="OG653" s="12"/>
      <c r="OH653" s="12"/>
      <c r="OI653" s="12"/>
      <c r="OJ653" s="12"/>
      <c r="OK653" s="12"/>
      <c r="OL653" s="12"/>
      <c r="OM653" s="12"/>
      <c r="ON653" s="12"/>
      <c r="OO653" s="12"/>
      <c r="OP653" s="12"/>
      <c r="OQ653" s="12"/>
      <c r="OR653" s="12"/>
      <c r="OS653" s="12"/>
      <c r="OT653" s="12"/>
      <c r="OU653" s="12"/>
      <c r="OV653" s="12"/>
      <c r="OW653" s="12"/>
      <c r="OX653" s="12"/>
      <c r="OY653" s="12"/>
      <c r="OZ653" s="12"/>
      <c r="PA653" s="12"/>
      <c r="PB653" s="12"/>
      <c r="PC653" s="12"/>
      <c r="PD653" s="12"/>
      <c r="PE653" s="12"/>
      <c r="PF653" s="12"/>
      <c r="PG653" s="12"/>
      <c r="PH653" s="12"/>
      <c r="PI653" s="12"/>
      <c r="PJ653" s="12"/>
      <c r="PK653" s="12"/>
      <c r="PL653" s="12"/>
      <c r="PM653" s="12"/>
      <c r="PN653" s="12"/>
      <c r="PO653" s="12"/>
      <c r="PP653" s="12"/>
    </row>
    <row r="654">
      <c r="A654" s="452"/>
      <c r="B654" s="45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  <c r="HA654" s="12"/>
      <c r="HB654" s="12"/>
      <c r="HC654" s="12"/>
      <c r="HD654" s="12"/>
      <c r="HE654" s="12"/>
      <c r="HF654" s="12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  <c r="HZ654" s="12"/>
      <c r="IA654" s="12"/>
      <c r="IB654" s="12"/>
      <c r="IC654" s="12"/>
      <c r="ID654" s="12"/>
      <c r="IE654" s="12"/>
      <c r="IF654" s="12"/>
      <c r="IG654" s="12"/>
      <c r="IH654" s="12"/>
      <c r="II654" s="12"/>
      <c r="IJ654" s="12"/>
      <c r="IK654" s="12"/>
      <c r="IL654" s="12"/>
      <c r="IM654" s="12"/>
      <c r="IN654" s="12"/>
      <c r="IO654" s="12"/>
      <c r="IP654" s="12"/>
      <c r="IQ654" s="12"/>
      <c r="IR654" s="12"/>
      <c r="IS654" s="12"/>
      <c r="IT654" s="12"/>
      <c r="IU654" s="12"/>
      <c r="IV654" s="12"/>
      <c r="IW654" s="12"/>
      <c r="IX654" s="12"/>
      <c r="IY654" s="12"/>
      <c r="IZ654" s="12"/>
      <c r="JA654" s="12"/>
      <c r="JB654" s="12"/>
      <c r="JC654" s="12"/>
      <c r="JD654" s="12"/>
      <c r="JE654" s="12"/>
      <c r="JF654" s="12"/>
      <c r="JG654" s="12"/>
      <c r="JH654" s="12"/>
      <c r="JI654" s="12"/>
      <c r="JJ654" s="12"/>
      <c r="JK654" s="12"/>
      <c r="JL654" s="12"/>
      <c r="JM654" s="12"/>
      <c r="JN654" s="12"/>
      <c r="JO654" s="12"/>
      <c r="JP654" s="12"/>
      <c r="JQ654" s="12"/>
      <c r="JR654" s="12"/>
      <c r="JS654" s="12"/>
      <c r="JT654" s="12"/>
      <c r="JU654" s="12"/>
      <c r="JV654" s="12"/>
      <c r="JW654" s="12"/>
      <c r="JX654" s="12"/>
      <c r="JY654" s="12"/>
      <c r="JZ654" s="12"/>
      <c r="KA654" s="12"/>
      <c r="KB654" s="12"/>
      <c r="KC654" s="12"/>
      <c r="KD654" s="12"/>
      <c r="KE654" s="12"/>
      <c r="KF654" s="12"/>
      <c r="KG654" s="12"/>
      <c r="KH654" s="12"/>
      <c r="KI654" s="12"/>
      <c r="KJ654" s="12"/>
      <c r="KK654" s="12"/>
      <c r="KL654" s="12"/>
      <c r="KM654" s="12"/>
      <c r="KN654" s="12"/>
      <c r="KO654" s="12"/>
      <c r="KP654" s="12"/>
      <c r="KQ654" s="12"/>
      <c r="KR654" s="12"/>
      <c r="KS654" s="12"/>
      <c r="KT654" s="12"/>
      <c r="KU654" s="12"/>
      <c r="KV654" s="12"/>
      <c r="KW654" s="12"/>
      <c r="KX654" s="12"/>
      <c r="KY654" s="12"/>
      <c r="KZ654" s="12"/>
      <c r="LA654" s="12"/>
      <c r="LB654" s="12"/>
      <c r="LC654" s="12"/>
      <c r="LD654" s="12"/>
      <c r="LE654" s="12"/>
      <c r="LF654" s="12"/>
      <c r="LG654" s="12"/>
      <c r="LH654" s="12"/>
      <c r="LI654" s="12"/>
      <c r="LJ654" s="12"/>
      <c r="LK654" s="12"/>
      <c r="LL654" s="12"/>
      <c r="LM654" s="12"/>
      <c r="LN654" s="12"/>
      <c r="LO654" s="12"/>
      <c r="LP654" s="12"/>
      <c r="LQ654" s="12"/>
      <c r="LR654" s="12"/>
      <c r="LS654" s="12"/>
      <c r="LT654" s="12"/>
      <c r="LU654" s="12"/>
      <c r="LV654" s="12"/>
      <c r="LW654" s="12"/>
      <c r="LX654" s="12"/>
      <c r="LY654" s="12"/>
      <c r="LZ654" s="12"/>
      <c r="MA654" s="12"/>
      <c r="MB654" s="12"/>
      <c r="MC654" s="12"/>
      <c r="MD654" s="12"/>
      <c r="ME654" s="12"/>
      <c r="MF654" s="12"/>
      <c r="MG654" s="12"/>
      <c r="MH654" s="12"/>
      <c r="MI654" s="12"/>
      <c r="MJ654" s="12"/>
      <c r="MK654" s="12"/>
      <c r="ML654" s="12"/>
      <c r="MM654" s="12"/>
      <c r="MN654" s="12"/>
      <c r="MO654" s="12"/>
      <c r="MP654" s="12"/>
      <c r="MQ654" s="12"/>
      <c r="MR654" s="12"/>
      <c r="MS654" s="12"/>
      <c r="MT654" s="12"/>
      <c r="MU654" s="12"/>
      <c r="MV654" s="12"/>
      <c r="MW654" s="12"/>
      <c r="MX654" s="12"/>
      <c r="MY654" s="12"/>
      <c r="MZ654" s="12"/>
      <c r="NA654" s="12"/>
      <c r="NB654" s="12"/>
      <c r="NC654" s="12"/>
      <c r="ND654" s="12"/>
      <c r="NE654" s="12"/>
      <c r="NF654" s="12"/>
      <c r="NG654" s="12"/>
      <c r="NH654" s="12"/>
      <c r="NI654" s="12"/>
      <c r="NJ654" s="12"/>
      <c r="NK654" s="12"/>
      <c r="NL654" s="12"/>
      <c r="NM654" s="12"/>
      <c r="NN654" s="12"/>
      <c r="NO654" s="12"/>
      <c r="NP654" s="12"/>
      <c r="NQ654" s="12"/>
      <c r="NR654" s="12"/>
      <c r="NS654" s="12"/>
      <c r="NT654" s="12"/>
      <c r="NU654" s="12"/>
      <c r="NV654" s="12"/>
      <c r="NW654" s="12"/>
      <c r="NX654" s="12"/>
      <c r="NY654" s="12"/>
      <c r="NZ654" s="12"/>
      <c r="OA654" s="12"/>
      <c r="OB654" s="12"/>
      <c r="OC654" s="12"/>
      <c r="OD654" s="12"/>
      <c r="OE654" s="12"/>
      <c r="OF654" s="12"/>
      <c r="OG654" s="12"/>
      <c r="OH654" s="12"/>
      <c r="OI654" s="12"/>
      <c r="OJ654" s="12"/>
      <c r="OK654" s="12"/>
      <c r="OL654" s="12"/>
      <c r="OM654" s="12"/>
      <c r="ON654" s="12"/>
      <c r="OO654" s="12"/>
      <c r="OP654" s="12"/>
      <c r="OQ654" s="12"/>
      <c r="OR654" s="12"/>
      <c r="OS654" s="12"/>
      <c r="OT654" s="12"/>
      <c r="OU654" s="12"/>
      <c r="OV654" s="12"/>
      <c r="OW654" s="12"/>
      <c r="OX654" s="12"/>
      <c r="OY654" s="12"/>
      <c r="OZ654" s="12"/>
      <c r="PA654" s="12"/>
      <c r="PB654" s="12"/>
      <c r="PC654" s="12"/>
      <c r="PD654" s="12"/>
      <c r="PE654" s="12"/>
      <c r="PF654" s="12"/>
      <c r="PG654" s="12"/>
      <c r="PH654" s="12"/>
      <c r="PI654" s="12"/>
      <c r="PJ654" s="12"/>
      <c r="PK654" s="12"/>
      <c r="PL654" s="12"/>
      <c r="PM654" s="12"/>
      <c r="PN654" s="12"/>
      <c r="PO654" s="12"/>
      <c r="PP654" s="12"/>
    </row>
    <row r="655">
      <c r="A655" s="452"/>
      <c r="B655" s="45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12"/>
      <c r="GD655" s="12"/>
      <c r="GE655" s="12"/>
      <c r="GF655" s="12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12"/>
      <c r="HA655" s="12"/>
      <c r="HB655" s="12"/>
      <c r="HC655" s="12"/>
      <c r="HD655" s="12"/>
      <c r="HE655" s="12"/>
      <c r="HF655" s="12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  <c r="HZ655" s="12"/>
      <c r="IA655" s="12"/>
      <c r="IB655" s="12"/>
      <c r="IC655" s="12"/>
      <c r="ID655" s="12"/>
      <c r="IE655" s="12"/>
      <c r="IF655" s="12"/>
      <c r="IG655" s="12"/>
      <c r="IH655" s="12"/>
      <c r="II655" s="12"/>
      <c r="IJ655" s="12"/>
      <c r="IK655" s="12"/>
      <c r="IL655" s="12"/>
      <c r="IM655" s="12"/>
      <c r="IN655" s="12"/>
      <c r="IO655" s="12"/>
      <c r="IP655" s="12"/>
      <c r="IQ655" s="12"/>
      <c r="IR655" s="12"/>
      <c r="IS655" s="12"/>
      <c r="IT655" s="12"/>
      <c r="IU655" s="12"/>
      <c r="IV655" s="12"/>
      <c r="IW655" s="12"/>
      <c r="IX655" s="12"/>
      <c r="IY655" s="12"/>
      <c r="IZ655" s="12"/>
      <c r="JA655" s="12"/>
      <c r="JB655" s="12"/>
      <c r="JC655" s="12"/>
      <c r="JD655" s="12"/>
      <c r="JE655" s="12"/>
      <c r="JF655" s="12"/>
      <c r="JG655" s="12"/>
      <c r="JH655" s="12"/>
      <c r="JI655" s="12"/>
      <c r="JJ655" s="12"/>
      <c r="JK655" s="12"/>
      <c r="JL655" s="12"/>
      <c r="JM655" s="12"/>
      <c r="JN655" s="12"/>
      <c r="JO655" s="12"/>
      <c r="JP655" s="12"/>
      <c r="JQ655" s="12"/>
      <c r="JR655" s="12"/>
      <c r="JS655" s="12"/>
      <c r="JT655" s="12"/>
      <c r="JU655" s="12"/>
      <c r="JV655" s="12"/>
      <c r="JW655" s="12"/>
      <c r="JX655" s="12"/>
      <c r="JY655" s="12"/>
      <c r="JZ655" s="12"/>
      <c r="KA655" s="12"/>
      <c r="KB655" s="12"/>
      <c r="KC655" s="12"/>
      <c r="KD655" s="12"/>
      <c r="KE655" s="12"/>
      <c r="KF655" s="12"/>
      <c r="KG655" s="12"/>
      <c r="KH655" s="12"/>
      <c r="KI655" s="12"/>
      <c r="KJ655" s="12"/>
      <c r="KK655" s="12"/>
      <c r="KL655" s="12"/>
      <c r="KM655" s="12"/>
      <c r="KN655" s="12"/>
      <c r="KO655" s="12"/>
      <c r="KP655" s="12"/>
      <c r="KQ655" s="12"/>
      <c r="KR655" s="12"/>
      <c r="KS655" s="12"/>
      <c r="KT655" s="12"/>
      <c r="KU655" s="12"/>
      <c r="KV655" s="12"/>
      <c r="KW655" s="12"/>
      <c r="KX655" s="12"/>
      <c r="KY655" s="12"/>
      <c r="KZ655" s="12"/>
      <c r="LA655" s="12"/>
      <c r="LB655" s="12"/>
      <c r="LC655" s="12"/>
      <c r="LD655" s="12"/>
      <c r="LE655" s="12"/>
      <c r="LF655" s="12"/>
      <c r="LG655" s="12"/>
      <c r="LH655" s="12"/>
      <c r="LI655" s="12"/>
      <c r="LJ655" s="12"/>
      <c r="LK655" s="12"/>
      <c r="LL655" s="12"/>
      <c r="LM655" s="12"/>
      <c r="LN655" s="12"/>
      <c r="LO655" s="12"/>
      <c r="LP655" s="12"/>
      <c r="LQ655" s="12"/>
      <c r="LR655" s="12"/>
      <c r="LS655" s="12"/>
      <c r="LT655" s="12"/>
      <c r="LU655" s="12"/>
      <c r="LV655" s="12"/>
      <c r="LW655" s="12"/>
      <c r="LX655" s="12"/>
      <c r="LY655" s="12"/>
      <c r="LZ655" s="12"/>
      <c r="MA655" s="12"/>
      <c r="MB655" s="12"/>
      <c r="MC655" s="12"/>
      <c r="MD655" s="12"/>
      <c r="ME655" s="12"/>
      <c r="MF655" s="12"/>
      <c r="MG655" s="12"/>
      <c r="MH655" s="12"/>
      <c r="MI655" s="12"/>
      <c r="MJ655" s="12"/>
      <c r="MK655" s="12"/>
      <c r="ML655" s="12"/>
      <c r="MM655" s="12"/>
      <c r="MN655" s="12"/>
      <c r="MO655" s="12"/>
      <c r="MP655" s="12"/>
      <c r="MQ655" s="12"/>
      <c r="MR655" s="12"/>
      <c r="MS655" s="12"/>
      <c r="MT655" s="12"/>
      <c r="MU655" s="12"/>
      <c r="MV655" s="12"/>
      <c r="MW655" s="12"/>
      <c r="MX655" s="12"/>
      <c r="MY655" s="12"/>
      <c r="MZ655" s="12"/>
      <c r="NA655" s="12"/>
      <c r="NB655" s="12"/>
      <c r="NC655" s="12"/>
      <c r="ND655" s="12"/>
      <c r="NE655" s="12"/>
      <c r="NF655" s="12"/>
      <c r="NG655" s="12"/>
      <c r="NH655" s="12"/>
      <c r="NI655" s="12"/>
      <c r="NJ655" s="12"/>
      <c r="NK655" s="12"/>
      <c r="NL655" s="12"/>
      <c r="NM655" s="12"/>
      <c r="NN655" s="12"/>
      <c r="NO655" s="12"/>
      <c r="NP655" s="12"/>
      <c r="NQ655" s="12"/>
      <c r="NR655" s="12"/>
      <c r="NS655" s="12"/>
      <c r="NT655" s="12"/>
      <c r="NU655" s="12"/>
      <c r="NV655" s="12"/>
      <c r="NW655" s="12"/>
      <c r="NX655" s="12"/>
      <c r="NY655" s="12"/>
      <c r="NZ655" s="12"/>
      <c r="OA655" s="12"/>
      <c r="OB655" s="12"/>
      <c r="OC655" s="12"/>
      <c r="OD655" s="12"/>
      <c r="OE655" s="12"/>
      <c r="OF655" s="12"/>
      <c r="OG655" s="12"/>
      <c r="OH655" s="12"/>
      <c r="OI655" s="12"/>
      <c r="OJ655" s="12"/>
      <c r="OK655" s="12"/>
      <c r="OL655" s="12"/>
      <c r="OM655" s="12"/>
      <c r="ON655" s="12"/>
      <c r="OO655" s="12"/>
      <c r="OP655" s="12"/>
      <c r="OQ655" s="12"/>
      <c r="OR655" s="12"/>
      <c r="OS655" s="12"/>
      <c r="OT655" s="12"/>
      <c r="OU655" s="12"/>
      <c r="OV655" s="12"/>
      <c r="OW655" s="12"/>
      <c r="OX655" s="12"/>
      <c r="OY655" s="12"/>
      <c r="OZ655" s="12"/>
      <c r="PA655" s="12"/>
      <c r="PB655" s="12"/>
      <c r="PC655" s="12"/>
      <c r="PD655" s="12"/>
      <c r="PE655" s="12"/>
      <c r="PF655" s="12"/>
      <c r="PG655" s="12"/>
      <c r="PH655" s="12"/>
      <c r="PI655" s="12"/>
      <c r="PJ655" s="12"/>
      <c r="PK655" s="12"/>
      <c r="PL655" s="12"/>
      <c r="PM655" s="12"/>
      <c r="PN655" s="12"/>
      <c r="PO655" s="12"/>
      <c r="PP655" s="12"/>
    </row>
    <row r="656">
      <c r="A656" s="452"/>
      <c r="B656" s="45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  <c r="HZ656" s="12"/>
      <c r="IA656" s="12"/>
      <c r="IB656" s="12"/>
      <c r="IC656" s="12"/>
      <c r="ID656" s="12"/>
      <c r="IE656" s="12"/>
      <c r="IF656" s="12"/>
      <c r="IG656" s="12"/>
      <c r="IH656" s="12"/>
      <c r="II656" s="12"/>
      <c r="IJ656" s="12"/>
      <c r="IK656" s="12"/>
      <c r="IL656" s="12"/>
      <c r="IM656" s="12"/>
      <c r="IN656" s="12"/>
      <c r="IO656" s="12"/>
      <c r="IP656" s="12"/>
      <c r="IQ656" s="12"/>
      <c r="IR656" s="12"/>
      <c r="IS656" s="12"/>
      <c r="IT656" s="12"/>
      <c r="IU656" s="12"/>
      <c r="IV656" s="12"/>
      <c r="IW656" s="12"/>
      <c r="IX656" s="12"/>
      <c r="IY656" s="12"/>
      <c r="IZ656" s="12"/>
      <c r="JA656" s="12"/>
      <c r="JB656" s="12"/>
      <c r="JC656" s="12"/>
      <c r="JD656" s="12"/>
      <c r="JE656" s="12"/>
      <c r="JF656" s="12"/>
      <c r="JG656" s="12"/>
      <c r="JH656" s="12"/>
      <c r="JI656" s="12"/>
      <c r="JJ656" s="12"/>
      <c r="JK656" s="12"/>
      <c r="JL656" s="12"/>
      <c r="JM656" s="12"/>
      <c r="JN656" s="12"/>
      <c r="JO656" s="12"/>
      <c r="JP656" s="12"/>
      <c r="JQ656" s="12"/>
      <c r="JR656" s="12"/>
      <c r="JS656" s="12"/>
      <c r="JT656" s="12"/>
      <c r="JU656" s="12"/>
      <c r="JV656" s="12"/>
      <c r="JW656" s="12"/>
      <c r="JX656" s="12"/>
      <c r="JY656" s="12"/>
      <c r="JZ656" s="12"/>
      <c r="KA656" s="12"/>
      <c r="KB656" s="12"/>
      <c r="KC656" s="12"/>
      <c r="KD656" s="12"/>
      <c r="KE656" s="12"/>
      <c r="KF656" s="12"/>
      <c r="KG656" s="12"/>
      <c r="KH656" s="12"/>
      <c r="KI656" s="12"/>
      <c r="KJ656" s="12"/>
      <c r="KK656" s="12"/>
      <c r="KL656" s="12"/>
      <c r="KM656" s="12"/>
      <c r="KN656" s="12"/>
      <c r="KO656" s="12"/>
      <c r="KP656" s="12"/>
      <c r="KQ656" s="12"/>
      <c r="KR656" s="12"/>
      <c r="KS656" s="12"/>
      <c r="KT656" s="12"/>
      <c r="KU656" s="12"/>
      <c r="KV656" s="12"/>
      <c r="KW656" s="12"/>
      <c r="KX656" s="12"/>
      <c r="KY656" s="12"/>
      <c r="KZ656" s="12"/>
      <c r="LA656" s="12"/>
      <c r="LB656" s="12"/>
      <c r="LC656" s="12"/>
      <c r="LD656" s="12"/>
      <c r="LE656" s="12"/>
      <c r="LF656" s="12"/>
      <c r="LG656" s="12"/>
      <c r="LH656" s="12"/>
      <c r="LI656" s="12"/>
      <c r="LJ656" s="12"/>
      <c r="LK656" s="12"/>
      <c r="LL656" s="12"/>
      <c r="LM656" s="12"/>
      <c r="LN656" s="12"/>
      <c r="LO656" s="12"/>
      <c r="LP656" s="12"/>
      <c r="LQ656" s="12"/>
      <c r="LR656" s="12"/>
      <c r="LS656" s="12"/>
      <c r="LT656" s="12"/>
      <c r="LU656" s="12"/>
      <c r="LV656" s="12"/>
      <c r="LW656" s="12"/>
      <c r="LX656" s="12"/>
      <c r="LY656" s="12"/>
      <c r="LZ656" s="12"/>
      <c r="MA656" s="12"/>
      <c r="MB656" s="12"/>
      <c r="MC656" s="12"/>
      <c r="MD656" s="12"/>
      <c r="ME656" s="12"/>
      <c r="MF656" s="12"/>
      <c r="MG656" s="12"/>
      <c r="MH656" s="12"/>
      <c r="MI656" s="12"/>
      <c r="MJ656" s="12"/>
      <c r="MK656" s="12"/>
      <c r="ML656" s="12"/>
      <c r="MM656" s="12"/>
      <c r="MN656" s="12"/>
      <c r="MO656" s="12"/>
      <c r="MP656" s="12"/>
      <c r="MQ656" s="12"/>
      <c r="MR656" s="12"/>
      <c r="MS656" s="12"/>
      <c r="MT656" s="12"/>
      <c r="MU656" s="12"/>
      <c r="MV656" s="12"/>
      <c r="MW656" s="12"/>
      <c r="MX656" s="12"/>
      <c r="MY656" s="12"/>
      <c r="MZ656" s="12"/>
      <c r="NA656" s="12"/>
      <c r="NB656" s="12"/>
      <c r="NC656" s="12"/>
      <c r="ND656" s="12"/>
      <c r="NE656" s="12"/>
      <c r="NF656" s="12"/>
      <c r="NG656" s="12"/>
      <c r="NH656" s="12"/>
      <c r="NI656" s="12"/>
      <c r="NJ656" s="12"/>
      <c r="NK656" s="12"/>
      <c r="NL656" s="12"/>
      <c r="NM656" s="12"/>
      <c r="NN656" s="12"/>
      <c r="NO656" s="12"/>
      <c r="NP656" s="12"/>
      <c r="NQ656" s="12"/>
      <c r="NR656" s="12"/>
      <c r="NS656" s="12"/>
      <c r="NT656" s="12"/>
      <c r="NU656" s="12"/>
      <c r="NV656" s="12"/>
      <c r="NW656" s="12"/>
      <c r="NX656" s="12"/>
      <c r="NY656" s="12"/>
      <c r="NZ656" s="12"/>
      <c r="OA656" s="12"/>
      <c r="OB656" s="12"/>
      <c r="OC656" s="12"/>
      <c r="OD656" s="12"/>
      <c r="OE656" s="12"/>
      <c r="OF656" s="12"/>
      <c r="OG656" s="12"/>
      <c r="OH656" s="12"/>
      <c r="OI656" s="12"/>
      <c r="OJ656" s="12"/>
      <c r="OK656" s="12"/>
      <c r="OL656" s="12"/>
      <c r="OM656" s="12"/>
      <c r="ON656" s="12"/>
      <c r="OO656" s="12"/>
      <c r="OP656" s="12"/>
      <c r="OQ656" s="12"/>
      <c r="OR656" s="12"/>
      <c r="OS656" s="12"/>
      <c r="OT656" s="12"/>
      <c r="OU656" s="12"/>
      <c r="OV656" s="12"/>
      <c r="OW656" s="12"/>
      <c r="OX656" s="12"/>
      <c r="OY656" s="12"/>
      <c r="OZ656" s="12"/>
      <c r="PA656" s="12"/>
      <c r="PB656" s="12"/>
      <c r="PC656" s="12"/>
      <c r="PD656" s="12"/>
      <c r="PE656" s="12"/>
      <c r="PF656" s="12"/>
      <c r="PG656" s="12"/>
      <c r="PH656" s="12"/>
      <c r="PI656" s="12"/>
      <c r="PJ656" s="12"/>
      <c r="PK656" s="12"/>
      <c r="PL656" s="12"/>
      <c r="PM656" s="12"/>
      <c r="PN656" s="12"/>
      <c r="PO656" s="12"/>
      <c r="PP656" s="12"/>
    </row>
    <row r="657">
      <c r="A657" s="452"/>
      <c r="B657" s="45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  <c r="HA657" s="12"/>
      <c r="HB657" s="12"/>
      <c r="HC657" s="12"/>
      <c r="HD657" s="12"/>
      <c r="HE657" s="12"/>
      <c r="HF657" s="12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  <c r="HT657" s="12"/>
      <c r="HU657" s="12"/>
      <c r="HV657" s="12"/>
      <c r="HW657" s="12"/>
      <c r="HX657" s="12"/>
      <c r="HY657" s="12"/>
      <c r="HZ657" s="12"/>
      <c r="IA657" s="12"/>
      <c r="IB657" s="12"/>
      <c r="IC657" s="12"/>
      <c r="ID657" s="12"/>
      <c r="IE657" s="12"/>
      <c r="IF657" s="12"/>
      <c r="IG657" s="12"/>
      <c r="IH657" s="12"/>
      <c r="II657" s="12"/>
      <c r="IJ657" s="12"/>
      <c r="IK657" s="12"/>
      <c r="IL657" s="12"/>
      <c r="IM657" s="12"/>
      <c r="IN657" s="12"/>
      <c r="IO657" s="12"/>
      <c r="IP657" s="12"/>
      <c r="IQ657" s="12"/>
      <c r="IR657" s="12"/>
      <c r="IS657" s="12"/>
      <c r="IT657" s="12"/>
      <c r="IU657" s="12"/>
      <c r="IV657" s="12"/>
      <c r="IW657" s="12"/>
      <c r="IX657" s="12"/>
      <c r="IY657" s="12"/>
      <c r="IZ657" s="12"/>
      <c r="JA657" s="12"/>
      <c r="JB657" s="12"/>
      <c r="JC657" s="12"/>
      <c r="JD657" s="12"/>
      <c r="JE657" s="12"/>
      <c r="JF657" s="12"/>
      <c r="JG657" s="12"/>
      <c r="JH657" s="12"/>
      <c r="JI657" s="12"/>
      <c r="JJ657" s="12"/>
      <c r="JK657" s="12"/>
      <c r="JL657" s="12"/>
      <c r="JM657" s="12"/>
      <c r="JN657" s="12"/>
      <c r="JO657" s="12"/>
      <c r="JP657" s="12"/>
      <c r="JQ657" s="12"/>
      <c r="JR657" s="12"/>
      <c r="JS657" s="12"/>
      <c r="JT657" s="12"/>
      <c r="JU657" s="12"/>
      <c r="JV657" s="12"/>
      <c r="JW657" s="12"/>
      <c r="JX657" s="12"/>
      <c r="JY657" s="12"/>
      <c r="JZ657" s="12"/>
      <c r="KA657" s="12"/>
      <c r="KB657" s="12"/>
      <c r="KC657" s="12"/>
      <c r="KD657" s="12"/>
      <c r="KE657" s="12"/>
      <c r="KF657" s="12"/>
      <c r="KG657" s="12"/>
      <c r="KH657" s="12"/>
      <c r="KI657" s="12"/>
      <c r="KJ657" s="12"/>
      <c r="KK657" s="12"/>
      <c r="KL657" s="12"/>
      <c r="KM657" s="12"/>
      <c r="KN657" s="12"/>
      <c r="KO657" s="12"/>
      <c r="KP657" s="12"/>
      <c r="KQ657" s="12"/>
      <c r="KR657" s="12"/>
      <c r="KS657" s="12"/>
      <c r="KT657" s="12"/>
      <c r="KU657" s="12"/>
      <c r="KV657" s="12"/>
      <c r="KW657" s="12"/>
      <c r="KX657" s="12"/>
      <c r="KY657" s="12"/>
      <c r="KZ657" s="12"/>
      <c r="LA657" s="12"/>
      <c r="LB657" s="12"/>
      <c r="LC657" s="12"/>
      <c r="LD657" s="12"/>
      <c r="LE657" s="12"/>
      <c r="LF657" s="12"/>
      <c r="LG657" s="12"/>
      <c r="LH657" s="12"/>
      <c r="LI657" s="12"/>
      <c r="LJ657" s="12"/>
      <c r="LK657" s="12"/>
      <c r="LL657" s="12"/>
      <c r="LM657" s="12"/>
      <c r="LN657" s="12"/>
      <c r="LO657" s="12"/>
      <c r="LP657" s="12"/>
      <c r="LQ657" s="12"/>
      <c r="LR657" s="12"/>
      <c r="LS657" s="12"/>
      <c r="LT657" s="12"/>
      <c r="LU657" s="12"/>
      <c r="LV657" s="12"/>
      <c r="LW657" s="12"/>
      <c r="LX657" s="12"/>
      <c r="LY657" s="12"/>
      <c r="LZ657" s="12"/>
      <c r="MA657" s="12"/>
      <c r="MB657" s="12"/>
      <c r="MC657" s="12"/>
      <c r="MD657" s="12"/>
      <c r="ME657" s="12"/>
      <c r="MF657" s="12"/>
      <c r="MG657" s="12"/>
      <c r="MH657" s="12"/>
      <c r="MI657" s="12"/>
      <c r="MJ657" s="12"/>
      <c r="MK657" s="12"/>
      <c r="ML657" s="12"/>
      <c r="MM657" s="12"/>
      <c r="MN657" s="12"/>
      <c r="MO657" s="12"/>
      <c r="MP657" s="12"/>
      <c r="MQ657" s="12"/>
      <c r="MR657" s="12"/>
      <c r="MS657" s="12"/>
      <c r="MT657" s="12"/>
      <c r="MU657" s="12"/>
      <c r="MV657" s="12"/>
      <c r="MW657" s="12"/>
      <c r="MX657" s="12"/>
      <c r="MY657" s="12"/>
      <c r="MZ657" s="12"/>
      <c r="NA657" s="12"/>
      <c r="NB657" s="12"/>
      <c r="NC657" s="12"/>
      <c r="ND657" s="12"/>
      <c r="NE657" s="12"/>
      <c r="NF657" s="12"/>
      <c r="NG657" s="12"/>
      <c r="NH657" s="12"/>
      <c r="NI657" s="12"/>
      <c r="NJ657" s="12"/>
      <c r="NK657" s="12"/>
      <c r="NL657" s="12"/>
      <c r="NM657" s="12"/>
      <c r="NN657" s="12"/>
      <c r="NO657" s="12"/>
      <c r="NP657" s="12"/>
      <c r="NQ657" s="12"/>
      <c r="NR657" s="12"/>
      <c r="NS657" s="12"/>
      <c r="NT657" s="12"/>
      <c r="NU657" s="12"/>
      <c r="NV657" s="12"/>
      <c r="NW657" s="12"/>
      <c r="NX657" s="12"/>
      <c r="NY657" s="12"/>
      <c r="NZ657" s="12"/>
      <c r="OA657" s="12"/>
      <c r="OB657" s="12"/>
      <c r="OC657" s="12"/>
      <c r="OD657" s="12"/>
      <c r="OE657" s="12"/>
      <c r="OF657" s="12"/>
      <c r="OG657" s="12"/>
      <c r="OH657" s="12"/>
      <c r="OI657" s="12"/>
      <c r="OJ657" s="12"/>
      <c r="OK657" s="12"/>
      <c r="OL657" s="12"/>
      <c r="OM657" s="12"/>
      <c r="ON657" s="12"/>
      <c r="OO657" s="12"/>
      <c r="OP657" s="12"/>
      <c r="OQ657" s="12"/>
      <c r="OR657" s="12"/>
      <c r="OS657" s="12"/>
      <c r="OT657" s="12"/>
      <c r="OU657" s="12"/>
      <c r="OV657" s="12"/>
      <c r="OW657" s="12"/>
      <c r="OX657" s="12"/>
      <c r="OY657" s="12"/>
      <c r="OZ657" s="12"/>
      <c r="PA657" s="12"/>
      <c r="PB657" s="12"/>
      <c r="PC657" s="12"/>
      <c r="PD657" s="12"/>
      <c r="PE657" s="12"/>
      <c r="PF657" s="12"/>
      <c r="PG657" s="12"/>
      <c r="PH657" s="12"/>
      <c r="PI657" s="12"/>
      <c r="PJ657" s="12"/>
      <c r="PK657" s="12"/>
      <c r="PL657" s="12"/>
      <c r="PM657" s="12"/>
      <c r="PN657" s="12"/>
      <c r="PO657" s="12"/>
      <c r="PP657" s="12"/>
    </row>
    <row r="658">
      <c r="A658" s="452"/>
      <c r="B658" s="45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  <c r="HZ658" s="12"/>
      <c r="IA658" s="12"/>
      <c r="IB658" s="12"/>
      <c r="IC658" s="12"/>
      <c r="ID658" s="12"/>
      <c r="IE658" s="12"/>
      <c r="IF658" s="12"/>
      <c r="IG658" s="12"/>
      <c r="IH658" s="12"/>
      <c r="II658" s="12"/>
      <c r="IJ658" s="12"/>
      <c r="IK658" s="12"/>
      <c r="IL658" s="12"/>
      <c r="IM658" s="12"/>
      <c r="IN658" s="12"/>
      <c r="IO658" s="12"/>
      <c r="IP658" s="12"/>
      <c r="IQ658" s="12"/>
      <c r="IR658" s="12"/>
      <c r="IS658" s="12"/>
      <c r="IT658" s="12"/>
      <c r="IU658" s="12"/>
      <c r="IV658" s="12"/>
      <c r="IW658" s="12"/>
      <c r="IX658" s="12"/>
      <c r="IY658" s="12"/>
      <c r="IZ658" s="12"/>
      <c r="JA658" s="12"/>
      <c r="JB658" s="12"/>
      <c r="JC658" s="12"/>
      <c r="JD658" s="12"/>
      <c r="JE658" s="12"/>
      <c r="JF658" s="12"/>
      <c r="JG658" s="12"/>
      <c r="JH658" s="12"/>
      <c r="JI658" s="12"/>
      <c r="JJ658" s="12"/>
      <c r="JK658" s="12"/>
      <c r="JL658" s="12"/>
      <c r="JM658" s="12"/>
      <c r="JN658" s="12"/>
      <c r="JO658" s="12"/>
      <c r="JP658" s="12"/>
      <c r="JQ658" s="12"/>
      <c r="JR658" s="12"/>
      <c r="JS658" s="12"/>
      <c r="JT658" s="12"/>
      <c r="JU658" s="12"/>
      <c r="JV658" s="12"/>
      <c r="JW658" s="12"/>
      <c r="JX658" s="12"/>
      <c r="JY658" s="12"/>
      <c r="JZ658" s="12"/>
      <c r="KA658" s="12"/>
      <c r="KB658" s="12"/>
      <c r="KC658" s="12"/>
      <c r="KD658" s="12"/>
      <c r="KE658" s="12"/>
      <c r="KF658" s="12"/>
      <c r="KG658" s="12"/>
      <c r="KH658" s="12"/>
      <c r="KI658" s="12"/>
      <c r="KJ658" s="12"/>
      <c r="KK658" s="12"/>
      <c r="KL658" s="12"/>
      <c r="KM658" s="12"/>
      <c r="KN658" s="12"/>
      <c r="KO658" s="12"/>
      <c r="KP658" s="12"/>
      <c r="KQ658" s="12"/>
      <c r="KR658" s="12"/>
      <c r="KS658" s="12"/>
      <c r="KT658" s="12"/>
      <c r="KU658" s="12"/>
      <c r="KV658" s="12"/>
      <c r="KW658" s="12"/>
      <c r="KX658" s="12"/>
      <c r="KY658" s="12"/>
      <c r="KZ658" s="12"/>
      <c r="LA658" s="12"/>
      <c r="LB658" s="12"/>
      <c r="LC658" s="12"/>
      <c r="LD658" s="12"/>
      <c r="LE658" s="12"/>
      <c r="LF658" s="12"/>
      <c r="LG658" s="12"/>
      <c r="LH658" s="12"/>
      <c r="LI658" s="12"/>
      <c r="LJ658" s="12"/>
      <c r="LK658" s="12"/>
      <c r="LL658" s="12"/>
      <c r="LM658" s="12"/>
      <c r="LN658" s="12"/>
      <c r="LO658" s="12"/>
      <c r="LP658" s="12"/>
      <c r="LQ658" s="12"/>
      <c r="LR658" s="12"/>
      <c r="LS658" s="12"/>
      <c r="LT658" s="12"/>
      <c r="LU658" s="12"/>
      <c r="LV658" s="12"/>
      <c r="LW658" s="12"/>
      <c r="LX658" s="12"/>
      <c r="LY658" s="12"/>
      <c r="LZ658" s="12"/>
      <c r="MA658" s="12"/>
      <c r="MB658" s="12"/>
      <c r="MC658" s="12"/>
      <c r="MD658" s="12"/>
      <c r="ME658" s="12"/>
      <c r="MF658" s="12"/>
      <c r="MG658" s="12"/>
      <c r="MH658" s="12"/>
      <c r="MI658" s="12"/>
      <c r="MJ658" s="12"/>
      <c r="MK658" s="12"/>
      <c r="ML658" s="12"/>
      <c r="MM658" s="12"/>
      <c r="MN658" s="12"/>
      <c r="MO658" s="12"/>
      <c r="MP658" s="12"/>
      <c r="MQ658" s="12"/>
      <c r="MR658" s="12"/>
      <c r="MS658" s="12"/>
      <c r="MT658" s="12"/>
      <c r="MU658" s="12"/>
      <c r="MV658" s="12"/>
      <c r="MW658" s="12"/>
      <c r="MX658" s="12"/>
      <c r="MY658" s="12"/>
      <c r="MZ658" s="12"/>
      <c r="NA658" s="12"/>
      <c r="NB658" s="12"/>
      <c r="NC658" s="12"/>
      <c r="ND658" s="12"/>
      <c r="NE658" s="12"/>
      <c r="NF658" s="12"/>
      <c r="NG658" s="12"/>
      <c r="NH658" s="12"/>
      <c r="NI658" s="12"/>
      <c r="NJ658" s="12"/>
      <c r="NK658" s="12"/>
      <c r="NL658" s="12"/>
      <c r="NM658" s="12"/>
      <c r="NN658" s="12"/>
      <c r="NO658" s="12"/>
      <c r="NP658" s="12"/>
      <c r="NQ658" s="12"/>
      <c r="NR658" s="12"/>
      <c r="NS658" s="12"/>
      <c r="NT658" s="12"/>
      <c r="NU658" s="12"/>
      <c r="NV658" s="12"/>
      <c r="NW658" s="12"/>
      <c r="NX658" s="12"/>
      <c r="NY658" s="12"/>
      <c r="NZ658" s="12"/>
      <c r="OA658" s="12"/>
      <c r="OB658" s="12"/>
      <c r="OC658" s="12"/>
      <c r="OD658" s="12"/>
      <c r="OE658" s="12"/>
      <c r="OF658" s="12"/>
      <c r="OG658" s="12"/>
      <c r="OH658" s="12"/>
      <c r="OI658" s="12"/>
      <c r="OJ658" s="12"/>
      <c r="OK658" s="12"/>
      <c r="OL658" s="12"/>
      <c r="OM658" s="12"/>
      <c r="ON658" s="12"/>
      <c r="OO658" s="12"/>
      <c r="OP658" s="12"/>
      <c r="OQ658" s="12"/>
      <c r="OR658" s="12"/>
      <c r="OS658" s="12"/>
      <c r="OT658" s="12"/>
      <c r="OU658" s="12"/>
      <c r="OV658" s="12"/>
      <c r="OW658" s="12"/>
      <c r="OX658" s="12"/>
      <c r="OY658" s="12"/>
      <c r="OZ658" s="12"/>
      <c r="PA658" s="12"/>
      <c r="PB658" s="12"/>
      <c r="PC658" s="12"/>
      <c r="PD658" s="12"/>
      <c r="PE658" s="12"/>
      <c r="PF658" s="12"/>
      <c r="PG658" s="12"/>
      <c r="PH658" s="12"/>
      <c r="PI658" s="12"/>
      <c r="PJ658" s="12"/>
      <c r="PK658" s="12"/>
      <c r="PL658" s="12"/>
      <c r="PM658" s="12"/>
      <c r="PN658" s="12"/>
      <c r="PO658" s="12"/>
      <c r="PP658" s="12"/>
    </row>
    <row r="659">
      <c r="A659" s="452"/>
      <c r="B659" s="45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  <c r="HZ659" s="12"/>
      <c r="IA659" s="12"/>
      <c r="IB659" s="12"/>
      <c r="IC659" s="12"/>
      <c r="ID659" s="12"/>
      <c r="IE659" s="12"/>
      <c r="IF659" s="12"/>
      <c r="IG659" s="12"/>
      <c r="IH659" s="12"/>
      <c r="II659" s="12"/>
      <c r="IJ659" s="12"/>
      <c r="IK659" s="12"/>
      <c r="IL659" s="12"/>
      <c r="IM659" s="12"/>
      <c r="IN659" s="12"/>
      <c r="IO659" s="12"/>
      <c r="IP659" s="12"/>
      <c r="IQ659" s="12"/>
      <c r="IR659" s="12"/>
      <c r="IS659" s="12"/>
      <c r="IT659" s="12"/>
      <c r="IU659" s="12"/>
      <c r="IV659" s="12"/>
      <c r="IW659" s="12"/>
      <c r="IX659" s="12"/>
      <c r="IY659" s="12"/>
      <c r="IZ659" s="12"/>
      <c r="JA659" s="12"/>
      <c r="JB659" s="12"/>
      <c r="JC659" s="12"/>
      <c r="JD659" s="12"/>
      <c r="JE659" s="12"/>
      <c r="JF659" s="12"/>
      <c r="JG659" s="12"/>
      <c r="JH659" s="12"/>
      <c r="JI659" s="12"/>
      <c r="JJ659" s="12"/>
      <c r="JK659" s="12"/>
      <c r="JL659" s="12"/>
      <c r="JM659" s="12"/>
      <c r="JN659" s="12"/>
      <c r="JO659" s="12"/>
      <c r="JP659" s="12"/>
      <c r="JQ659" s="12"/>
      <c r="JR659" s="12"/>
      <c r="JS659" s="12"/>
      <c r="JT659" s="12"/>
      <c r="JU659" s="12"/>
      <c r="JV659" s="12"/>
      <c r="JW659" s="12"/>
      <c r="JX659" s="12"/>
      <c r="JY659" s="12"/>
      <c r="JZ659" s="12"/>
      <c r="KA659" s="12"/>
      <c r="KB659" s="12"/>
      <c r="KC659" s="12"/>
      <c r="KD659" s="12"/>
      <c r="KE659" s="12"/>
      <c r="KF659" s="12"/>
      <c r="KG659" s="12"/>
      <c r="KH659" s="12"/>
      <c r="KI659" s="12"/>
      <c r="KJ659" s="12"/>
      <c r="KK659" s="12"/>
      <c r="KL659" s="12"/>
      <c r="KM659" s="12"/>
      <c r="KN659" s="12"/>
      <c r="KO659" s="12"/>
      <c r="KP659" s="12"/>
      <c r="KQ659" s="12"/>
      <c r="KR659" s="12"/>
      <c r="KS659" s="12"/>
      <c r="KT659" s="12"/>
      <c r="KU659" s="12"/>
      <c r="KV659" s="12"/>
      <c r="KW659" s="12"/>
      <c r="KX659" s="12"/>
      <c r="KY659" s="12"/>
      <c r="KZ659" s="12"/>
      <c r="LA659" s="12"/>
      <c r="LB659" s="12"/>
      <c r="LC659" s="12"/>
      <c r="LD659" s="12"/>
      <c r="LE659" s="12"/>
      <c r="LF659" s="12"/>
      <c r="LG659" s="12"/>
      <c r="LH659" s="12"/>
      <c r="LI659" s="12"/>
      <c r="LJ659" s="12"/>
      <c r="LK659" s="12"/>
      <c r="LL659" s="12"/>
      <c r="LM659" s="12"/>
      <c r="LN659" s="12"/>
      <c r="LO659" s="12"/>
      <c r="LP659" s="12"/>
      <c r="LQ659" s="12"/>
      <c r="LR659" s="12"/>
      <c r="LS659" s="12"/>
      <c r="LT659" s="12"/>
      <c r="LU659" s="12"/>
      <c r="LV659" s="12"/>
      <c r="LW659" s="12"/>
      <c r="LX659" s="12"/>
      <c r="LY659" s="12"/>
      <c r="LZ659" s="12"/>
      <c r="MA659" s="12"/>
      <c r="MB659" s="12"/>
      <c r="MC659" s="12"/>
      <c r="MD659" s="12"/>
      <c r="ME659" s="12"/>
      <c r="MF659" s="12"/>
      <c r="MG659" s="12"/>
      <c r="MH659" s="12"/>
      <c r="MI659" s="12"/>
      <c r="MJ659" s="12"/>
      <c r="MK659" s="12"/>
      <c r="ML659" s="12"/>
      <c r="MM659" s="12"/>
      <c r="MN659" s="12"/>
      <c r="MO659" s="12"/>
      <c r="MP659" s="12"/>
      <c r="MQ659" s="12"/>
      <c r="MR659" s="12"/>
      <c r="MS659" s="12"/>
      <c r="MT659" s="12"/>
      <c r="MU659" s="12"/>
      <c r="MV659" s="12"/>
      <c r="MW659" s="12"/>
      <c r="MX659" s="12"/>
      <c r="MY659" s="12"/>
      <c r="MZ659" s="12"/>
      <c r="NA659" s="12"/>
      <c r="NB659" s="12"/>
      <c r="NC659" s="12"/>
      <c r="ND659" s="12"/>
      <c r="NE659" s="12"/>
      <c r="NF659" s="12"/>
      <c r="NG659" s="12"/>
      <c r="NH659" s="12"/>
      <c r="NI659" s="12"/>
      <c r="NJ659" s="12"/>
      <c r="NK659" s="12"/>
      <c r="NL659" s="12"/>
      <c r="NM659" s="12"/>
      <c r="NN659" s="12"/>
      <c r="NO659" s="12"/>
      <c r="NP659" s="12"/>
      <c r="NQ659" s="12"/>
      <c r="NR659" s="12"/>
      <c r="NS659" s="12"/>
      <c r="NT659" s="12"/>
      <c r="NU659" s="12"/>
      <c r="NV659" s="12"/>
      <c r="NW659" s="12"/>
      <c r="NX659" s="12"/>
      <c r="NY659" s="12"/>
      <c r="NZ659" s="12"/>
      <c r="OA659" s="12"/>
      <c r="OB659" s="12"/>
      <c r="OC659" s="12"/>
      <c r="OD659" s="12"/>
      <c r="OE659" s="12"/>
      <c r="OF659" s="12"/>
      <c r="OG659" s="12"/>
      <c r="OH659" s="12"/>
      <c r="OI659" s="12"/>
      <c r="OJ659" s="12"/>
      <c r="OK659" s="12"/>
      <c r="OL659" s="12"/>
      <c r="OM659" s="12"/>
      <c r="ON659" s="12"/>
      <c r="OO659" s="12"/>
      <c r="OP659" s="12"/>
      <c r="OQ659" s="12"/>
      <c r="OR659" s="12"/>
      <c r="OS659" s="12"/>
      <c r="OT659" s="12"/>
      <c r="OU659" s="12"/>
      <c r="OV659" s="12"/>
      <c r="OW659" s="12"/>
      <c r="OX659" s="12"/>
      <c r="OY659" s="12"/>
      <c r="OZ659" s="12"/>
      <c r="PA659" s="12"/>
      <c r="PB659" s="12"/>
      <c r="PC659" s="12"/>
      <c r="PD659" s="12"/>
      <c r="PE659" s="12"/>
      <c r="PF659" s="12"/>
      <c r="PG659" s="12"/>
      <c r="PH659" s="12"/>
      <c r="PI659" s="12"/>
      <c r="PJ659" s="12"/>
      <c r="PK659" s="12"/>
      <c r="PL659" s="12"/>
      <c r="PM659" s="12"/>
      <c r="PN659" s="12"/>
      <c r="PO659" s="12"/>
      <c r="PP659" s="12"/>
    </row>
    <row r="660">
      <c r="A660" s="452"/>
      <c r="B660" s="45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  <c r="IU660" s="12"/>
      <c r="IV660" s="12"/>
      <c r="IW660" s="12"/>
      <c r="IX660" s="12"/>
      <c r="IY660" s="12"/>
      <c r="IZ660" s="12"/>
      <c r="JA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N660" s="12"/>
      <c r="JO660" s="12"/>
      <c r="JP660" s="12"/>
      <c r="JQ660" s="12"/>
      <c r="JR660" s="12"/>
      <c r="JS660" s="12"/>
      <c r="JT660" s="12"/>
      <c r="JU660" s="12"/>
      <c r="JV660" s="12"/>
      <c r="JW660" s="12"/>
      <c r="JX660" s="12"/>
      <c r="JY660" s="12"/>
      <c r="JZ660" s="12"/>
      <c r="KA660" s="12"/>
      <c r="KB660" s="12"/>
      <c r="KC660" s="12"/>
      <c r="KD660" s="12"/>
      <c r="KE660" s="12"/>
      <c r="KF660" s="12"/>
      <c r="KG660" s="12"/>
      <c r="KH660" s="12"/>
      <c r="KI660" s="12"/>
      <c r="KJ660" s="12"/>
      <c r="KK660" s="12"/>
      <c r="KL660" s="12"/>
      <c r="KM660" s="12"/>
      <c r="KN660" s="12"/>
      <c r="KO660" s="12"/>
      <c r="KP660" s="12"/>
      <c r="KQ660" s="12"/>
      <c r="KR660" s="12"/>
      <c r="KS660" s="12"/>
      <c r="KT660" s="12"/>
      <c r="KU660" s="12"/>
      <c r="KV660" s="12"/>
      <c r="KW660" s="12"/>
      <c r="KX660" s="12"/>
      <c r="KY660" s="12"/>
      <c r="KZ660" s="12"/>
      <c r="LA660" s="12"/>
      <c r="LB660" s="12"/>
      <c r="LC660" s="12"/>
      <c r="LD660" s="12"/>
      <c r="LE660" s="12"/>
      <c r="LF660" s="12"/>
      <c r="LG660" s="12"/>
      <c r="LH660" s="12"/>
      <c r="LI660" s="12"/>
      <c r="LJ660" s="12"/>
      <c r="LK660" s="12"/>
      <c r="LL660" s="12"/>
      <c r="LM660" s="12"/>
      <c r="LN660" s="12"/>
      <c r="LO660" s="12"/>
      <c r="LP660" s="12"/>
      <c r="LQ660" s="12"/>
      <c r="LR660" s="12"/>
      <c r="LS660" s="12"/>
      <c r="LT660" s="12"/>
      <c r="LU660" s="12"/>
      <c r="LV660" s="12"/>
      <c r="LW660" s="12"/>
      <c r="LX660" s="12"/>
      <c r="LY660" s="12"/>
      <c r="LZ660" s="12"/>
      <c r="MA660" s="12"/>
      <c r="MB660" s="12"/>
      <c r="MC660" s="12"/>
      <c r="MD660" s="12"/>
      <c r="ME660" s="12"/>
      <c r="MF660" s="12"/>
      <c r="MG660" s="12"/>
      <c r="MH660" s="12"/>
      <c r="MI660" s="12"/>
      <c r="MJ660" s="12"/>
      <c r="MK660" s="12"/>
      <c r="ML660" s="12"/>
      <c r="MM660" s="12"/>
      <c r="MN660" s="12"/>
      <c r="MO660" s="12"/>
      <c r="MP660" s="12"/>
      <c r="MQ660" s="12"/>
      <c r="MR660" s="12"/>
      <c r="MS660" s="12"/>
      <c r="MT660" s="12"/>
      <c r="MU660" s="12"/>
      <c r="MV660" s="12"/>
      <c r="MW660" s="12"/>
      <c r="MX660" s="12"/>
      <c r="MY660" s="12"/>
      <c r="MZ660" s="12"/>
      <c r="NA660" s="12"/>
      <c r="NB660" s="12"/>
      <c r="NC660" s="12"/>
      <c r="ND660" s="12"/>
      <c r="NE660" s="12"/>
      <c r="NF660" s="12"/>
      <c r="NG660" s="12"/>
      <c r="NH660" s="12"/>
      <c r="NI660" s="12"/>
      <c r="NJ660" s="12"/>
      <c r="NK660" s="12"/>
      <c r="NL660" s="12"/>
      <c r="NM660" s="12"/>
      <c r="NN660" s="12"/>
      <c r="NO660" s="12"/>
      <c r="NP660" s="12"/>
      <c r="NQ660" s="12"/>
      <c r="NR660" s="12"/>
      <c r="NS660" s="12"/>
      <c r="NT660" s="12"/>
      <c r="NU660" s="12"/>
      <c r="NV660" s="12"/>
      <c r="NW660" s="12"/>
      <c r="NX660" s="12"/>
      <c r="NY660" s="12"/>
      <c r="NZ660" s="12"/>
      <c r="OA660" s="12"/>
      <c r="OB660" s="12"/>
      <c r="OC660" s="12"/>
      <c r="OD660" s="12"/>
      <c r="OE660" s="12"/>
      <c r="OF660" s="12"/>
      <c r="OG660" s="12"/>
      <c r="OH660" s="12"/>
      <c r="OI660" s="12"/>
      <c r="OJ660" s="12"/>
      <c r="OK660" s="12"/>
      <c r="OL660" s="12"/>
      <c r="OM660" s="12"/>
      <c r="ON660" s="12"/>
      <c r="OO660" s="12"/>
      <c r="OP660" s="12"/>
      <c r="OQ660" s="12"/>
      <c r="OR660" s="12"/>
      <c r="OS660" s="12"/>
      <c r="OT660" s="12"/>
      <c r="OU660" s="12"/>
      <c r="OV660" s="12"/>
      <c r="OW660" s="12"/>
      <c r="OX660" s="12"/>
      <c r="OY660" s="12"/>
      <c r="OZ660" s="12"/>
      <c r="PA660" s="12"/>
      <c r="PB660" s="12"/>
      <c r="PC660" s="12"/>
      <c r="PD660" s="12"/>
      <c r="PE660" s="12"/>
      <c r="PF660" s="12"/>
      <c r="PG660" s="12"/>
      <c r="PH660" s="12"/>
      <c r="PI660" s="12"/>
      <c r="PJ660" s="12"/>
      <c r="PK660" s="12"/>
      <c r="PL660" s="12"/>
      <c r="PM660" s="12"/>
      <c r="PN660" s="12"/>
      <c r="PO660" s="12"/>
      <c r="PP660" s="12"/>
    </row>
    <row r="661">
      <c r="A661" s="452"/>
      <c r="B661" s="45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  <c r="KB661" s="12"/>
      <c r="KC661" s="12"/>
      <c r="KD661" s="12"/>
      <c r="KE661" s="12"/>
      <c r="KF661" s="12"/>
      <c r="KG661" s="12"/>
      <c r="KH661" s="12"/>
      <c r="KI661" s="12"/>
      <c r="KJ661" s="12"/>
      <c r="KK661" s="12"/>
      <c r="KL661" s="12"/>
      <c r="KM661" s="12"/>
      <c r="KN661" s="12"/>
      <c r="KO661" s="12"/>
      <c r="KP661" s="12"/>
      <c r="KQ661" s="12"/>
      <c r="KR661" s="12"/>
      <c r="KS661" s="12"/>
      <c r="KT661" s="12"/>
      <c r="KU661" s="12"/>
      <c r="KV661" s="12"/>
      <c r="KW661" s="12"/>
      <c r="KX661" s="12"/>
      <c r="KY661" s="12"/>
      <c r="KZ661" s="12"/>
      <c r="LA661" s="12"/>
      <c r="LB661" s="12"/>
      <c r="LC661" s="12"/>
      <c r="LD661" s="12"/>
      <c r="LE661" s="12"/>
      <c r="LF661" s="12"/>
      <c r="LG661" s="12"/>
      <c r="LH661" s="12"/>
      <c r="LI661" s="12"/>
      <c r="LJ661" s="12"/>
      <c r="LK661" s="12"/>
      <c r="LL661" s="12"/>
      <c r="LM661" s="12"/>
      <c r="LN661" s="12"/>
      <c r="LO661" s="12"/>
      <c r="LP661" s="12"/>
      <c r="LQ661" s="12"/>
      <c r="LR661" s="12"/>
      <c r="LS661" s="12"/>
      <c r="LT661" s="12"/>
      <c r="LU661" s="12"/>
      <c r="LV661" s="12"/>
      <c r="LW661" s="12"/>
      <c r="LX661" s="12"/>
      <c r="LY661" s="12"/>
      <c r="LZ661" s="12"/>
      <c r="MA661" s="12"/>
      <c r="MB661" s="12"/>
      <c r="MC661" s="12"/>
      <c r="MD661" s="12"/>
      <c r="ME661" s="12"/>
      <c r="MF661" s="12"/>
      <c r="MG661" s="12"/>
      <c r="MH661" s="12"/>
      <c r="MI661" s="12"/>
      <c r="MJ661" s="12"/>
      <c r="MK661" s="12"/>
      <c r="ML661" s="12"/>
      <c r="MM661" s="12"/>
      <c r="MN661" s="12"/>
      <c r="MO661" s="12"/>
      <c r="MP661" s="12"/>
      <c r="MQ661" s="12"/>
      <c r="MR661" s="12"/>
      <c r="MS661" s="12"/>
      <c r="MT661" s="12"/>
      <c r="MU661" s="12"/>
      <c r="MV661" s="12"/>
      <c r="MW661" s="12"/>
      <c r="MX661" s="12"/>
      <c r="MY661" s="12"/>
      <c r="MZ661" s="12"/>
      <c r="NA661" s="12"/>
      <c r="NB661" s="12"/>
      <c r="NC661" s="12"/>
      <c r="ND661" s="12"/>
      <c r="NE661" s="12"/>
      <c r="NF661" s="12"/>
      <c r="NG661" s="12"/>
      <c r="NH661" s="12"/>
      <c r="NI661" s="12"/>
      <c r="NJ661" s="12"/>
      <c r="NK661" s="12"/>
      <c r="NL661" s="12"/>
      <c r="NM661" s="12"/>
      <c r="NN661" s="12"/>
      <c r="NO661" s="12"/>
      <c r="NP661" s="12"/>
      <c r="NQ661" s="12"/>
      <c r="NR661" s="12"/>
      <c r="NS661" s="12"/>
      <c r="NT661" s="12"/>
      <c r="NU661" s="12"/>
      <c r="NV661" s="12"/>
      <c r="NW661" s="12"/>
      <c r="NX661" s="12"/>
      <c r="NY661" s="12"/>
      <c r="NZ661" s="12"/>
      <c r="OA661" s="12"/>
      <c r="OB661" s="12"/>
      <c r="OC661" s="12"/>
      <c r="OD661" s="12"/>
      <c r="OE661" s="12"/>
      <c r="OF661" s="12"/>
      <c r="OG661" s="12"/>
      <c r="OH661" s="12"/>
      <c r="OI661" s="12"/>
      <c r="OJ661" s="12"/>
      <c r="OK661" s="12"/>
      <c r="OL661" s="12"/>
      <c r="OM661" s="12"/>
      <c r="ON661" s="12"/>
      <c r="OO661" s="12"/>
      <c r="OP661" s="12"/>
      <c r="OQ661" s="12"/>
      <c r="OR661" s="12"/>
      <c r="OS661" s="12"/>
      <c r="OT661" s="12"/>
      <c r="OU661" s="12"/>
      <c r="OV661" s="12"/>
      <c r="OW661" s="12"/>
      <c r="OX661" s="12"/>
      <c r="OY661" s="12"/>
      <c r="OZ661" s="12"/>
      <c r="PA661" s="12"/>
      <c r="PB661" s="12"/>
      <c r="PC661" s="12"/>
      <c r="PD661" s="12"/>
      <c r="PE661" s="12"/>
      <c r="PF661" s="12"/>
      <c r="PG661" s="12"/>
      <c r="PH661" s="12"/>
      <c r="PI661" s="12"/>
      <c r="PJ661" s="12"/>
      <c r="PK661" s="12"/>
      <c r="PL661" s="12"/>
      <c r="PM661" s="12"/>
      <c r="PN661" s="12"/>
      <c r="PO661" s="12"/>
      <c r="PP661" s="12"/>
    </row>
    <row r="662">
      <c r="A662" s="452"/>
      <c r="B662" s="45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  <c r="IU662" s="12"/>
      <c r="IV662" s="12"/>
      <c r="IW662" s="12"/>
      <c r="IX662" s="12"/>
      <c r="IY662" s="12"/>
      <c r="IZ662" s="12"/>
      <c r="JA662" s="12"/>
      <c r="JB662" s="12"/>
      <c r="JC662" s="12"/>
      <c r="JD662" s="12"/>
      <c r="JE662" s="12"/>
      <c r="JF662" s="12"/>
      <c r="JG662" s="12"/>
      <c r="JH662" s="12"/>
      <c r="JI662" s="12"/>
      <c r="JJ662" s="12"/>
      <c r="JK662" s="12"/>
      <c r="JL662" s="12"/>
      <c r="JM662" s="12"/>
      <c r="JN662" s="12"/>
      <c r="JO662" s="12"/>
      <c r="JP662" s="12"/>
      <c r="JQ662" s="12"/>
      <c r="JR662" s="12"/>
      <c r="JS662" s="12"/>
      <c r="JT662" s="12"/>
      <c r="JU662" s="12"/>
      <c r="JV662" s="12"/>
      <c r="JW662" s="12"/>
      <c r="JX662" s="12"/>
      <c r="JY662" s="12"/>
      <c r="JZ662" s="12"/>
      <c r="KA662" s="12"/>
      <c r="KB662" s="12"/>
      <c r="KC662" s="12"/>
      <c r="KD662" s="12"/>
      <c r="KE662" s="12"/>
      <c r="KF662" s="12"/>
      <c r="KG662" s="12"/>
      <c r="KH662" s="12"/>
      <c r="KI662" s="12"/>
      <c r="KJ662" s="12"/>
      <c r="KK662" s="12"/>
      <c r="KL662" s="12"/>
      <c r="KM662" s="12"/>
      <c r="KN662" s="12"/>
      <c r="KO662" s="12"/>
      <c r="KP662" s="12"/>
      <c r="KQ662" s="12"/>
      <c r="KR662" s="12"/>
      <c r="KS662" s="12"/>
      <c r="KT662" s="12"/>
      <c r="KU662" s="12"/>
      <c r="KV662" s="12"/>
      <c r="KW662" s="12"/>
      <c r="KX662" s="12"/>
      <c r="KY662" s="12"/>
      <c r="KZ662" s="12"/>
      <c r="LA662" s="12"/>
      <c r="LB662" s="12"/>
      <c r="LC662" s="12"/>
      <c r="LD662" s="12"/>
      <c r="LE662" s="12"/>
      <c r="LF662" s="12"/>
      <c r="LG662" s="12"/>
      <c r="LH662" s="12"/>
      <c r="LI662" s="12"/>
      <c r="LJ662" s="12"/>
      <c r="LK662" s="12"/>
      <c r="LL662" s="12"/>
      <c r="LM662" s="12"/>
      <c r="LN662" s="12"/>
      <c r="LO662" s="12"/>
      <c r="LP662" s="12"/>
      <c r="LQ662" s="12"/>
      <c r="LR662" s="12"/>
      <c r="LS662" s="12"/>
      <c r="LT662" s="12"/>
      <c r="LU662" s="12"/>
      <c r="LV662" s="12"/>
      <c r="LW662" s="12"/>
      <c r="LX662" s="12"/>
      <c r="LY662" s="12"/>
      <c r="LZ662" s="12"/>
      <c r="MA662" s="12"/>
      <c r="MB662" s="12"/>
      <c r="MC662" s="12"/>
      <c r="MD662" s="12"/>
      <c r="ME662" s="12"/>
      <c r="MF662" s="12"/>
      <c r="MG662" s="12"/>
      <c r="MH662" s="12"/>
      <c r="MI662" s="12"/>
      <c r="MJ662" s="12"/>
      <c r="MK662" s="12"/>
      <c r="ML662" s="12"/>
      <c r="MM662" s="12"/>
      <c r="MN662" s="12"/>
      <c r="MO662" s="12"/>
      <c r="MP662" s="12"/>
      <c r="MQ662" s="12"/>
      <c r="MR662" s="12"/>
      <c r="MS662" s="12"/>
      <c r="MT662" s="12"/>
      <c r="MU662" s="12"/>
      <c r="MV662" s="12"/>
      <c r="MW662" s="12"/>
      <c r="MX662" s="12"/>
      <c r="MY662" s="12"/>
      <c r="MZ662" s="12"/>
      <c r="NA662" s="12"/>
      <c r="NB662" s="12"/>
      <c r="NC662" s="12"/>
      <c r="ND662" s="12"/>
      <c r="NE662" s="12"/>
      <c r="NF662" s="12"/>
      <c r="NG662" s="12"/>
      <c r="NH662" s="12"/>
      <c r="NI662" s="12"/>
      <c r="NJ662" s="12"/>
      <c r="NK662" s="12"/>
      <c r="NL662" s="12"/>
      <c r="NM662" s="12"/>
      <c r="NN662" s="12"/>
      <c r="NO662" s="12"/>
      <c r="NP662" s="12"/>
      <c r="NQ662" s="12"/>
      <c r="NR662" s="12"/>
      <c r="NS662" s="12"/>
      <c r="NT662" s="12"/>
      <c r="NU662" s="12"/>
      <c r="NV662" s="12"/>
      <c r="NW662" s="12"/>
      <c r="NX662" s="12"/>
      <c r="NY662" s="12"/>
      <c r="NZ662" s="12"/>
      <c r="OA662" s="12"/>
      <c r="OB662" s="12"/>
      <c r="OC662" s="12"/>
      <c r="OD662" s="12"/>
      <c r="OE662" s="12"/>
      <c r="OF662" s="12"/>
      <c r="OG662" s="12"/>
      <c r="OH662" s="12"/>
      <c r="OI662" s="12"/>
      <c r="OJ662" s="12"/>
      <c r="OK662" s="12"/>
      <c r="OL662" s="12"/>
      <c r="OM662" s="12"/>
      <c r="ON662" s="12"/>
      <c r="OO662" s="12"/>
      <c r="OP662" s="12"/>
      <c r="OQ662" s="12"/>
      <c r="OR662" s="12"/>
      <c r="OS662" s="12"/>
      <c r="OT662" s="12"/>
      <c r="OU662" s="12"/>
      <c r="OV662" s="12"/>
      <c r="OW662" s="12"/>
      <c r="OX662" s="12"/>
      <c r="OY662" s="12"/>
      <c r="OZ662" s="12"/>
      <c r="PA662" s="12"/>
      <c r="PB662" s="12"/>
      <c r="PC662" s="12"/>
      <c r="PD662" s="12"/>
      <c r="PE662" s="12"/>
      <c r="PF662" s="12"/>
      <c r="PG662" s="12"/>
      <c r="PH662" s="12"/>
      <c r="PI662" s="12"/>
      <c r="PJ662" s="12"/>
      <c r="PK662" s="12"/>
      <c r="PL662" s="12"/>
      <c r="PM662" s="12"/>
      <c r="PN662" s="12"/>
      <c r="PO662" s="12"/>
      <c r="PP662" s="12"/>
    </row>
    <row r="663">
      <c r="A663" s="452"/>
      <c r="B663" s="45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  <c r="HT663" s="12"/>
      <c r="HU663" s="12"/>
      <c r="HV663" s="12"/>
      <c r="HW663" s="12"/>
      <c r="HX663" s="12"/>
      <c r="HY663" s="12"/>
      <c r="HZ663" s="12"/>
      <c r="IA663" s="12"/>
      <c r="IB663" s="12"/>
      <c r="IC663" s="12"/>
      <c r="ID663" s="12"/>
      <c r="IE663" s="12"/>
      <c r="IF663" s="12"/>
      <c r="IG663" s="12"/>
      <c r="IH663" s="12"/>
      <c r="II663" s="12"/>
      <c r="IJ663" s="12"/>
      <c r="IK663" s="12"/>
      <c r="IL663" s="12"/>
      <c r="IM663" s="12"/>
      <c r="IN663" s="12"/>
      <c r="IO663" s="12"/>
      <c r="IP663" s="12"/>
      <c r="IQ663" s="12"/>
      <c r="IR663" s="12"/>
      <c r="IS663" s="12"/>
      <c r="IT663" s="12"/>
      <c r="IU663" s="12"/>
      <c r="IV663" s="12"/>
      <c r="IW663" s="12"/>
      <c r="IX663" s="12"/>
      <c r="IY663" s="12"/>
      <c r="IZ663" s="12"/>
      <c r="JA663" s="12"/>
      <c r="JB663" s="12"/>
      <c r="JC663" s="12"/>
      <c r="JD663" s="12"/>
      <c r="JE663" s="12"/>
      <c r="JF663" s="12"/>
      <c r="JG663" s="12"/>
      <c r="JH663" s="12"/>
      <c r="JI663" s="12"/>
      <c r="JJ663" s="12"/>
      <c r="JK663" s="12"/>
      <c r="JL663" s="12"/>
      <c r="JM663" s="12"/>
      <c r="JN663" s="12"/>
      <c r="JO663" s="12"/>
      <c r="JP663" s="12"/>
      <c r="JQ663" s="12"/>
      <c r="JR663" s="12"/>
      <c r="JS663" s="12"/>
      <c r="JT663" s="12"/>
      <c r="JU663" s="12"/>
      <c r="JV663" s="12"/>
      <c r="JW663" s="12"/>
      <c r="JX663" s="12"/>
      <c r="JY663" s="12"/>
      <c r="JZ663" s="12"/>
      <c r="KA663" s="12"/>
      <c r="KB663" s="12"/>
      <c r="KC663" s="12"/>
      <c r="KD663" s="12"/>
      <c r="KE663" s="12"/>
      <c r="KF663" s="12"/>
      <c r="KG663" s="12"/>
      <c r="KH663" s="12"/>
      <c r="KI663" s="12"/>
      <c r="KJ663" s="12"/>
      <c r="KK663" s="12"/>
      <c r="KL663" s="12"/>
      <c r="KM663" s="12"/>
      <c r="KN663" s="12"/>
      <c r="KO663" s="12"/>
      <c r="KP663" s="12"/>
      <c r="KQ663" s="12"/>
      <c r="KR663" s="12"/>
      <c r="KS663" s="12"/>
      <c r="KT663" s="12"/>
      <c r="KU663" s="12"/>
      <c r="KV663" s="12"/>
      <c r="KW663" s="12"/>
      <c r="KX663" s="12"/>
      <c r="KY663" s="12"/>
      <c r="KZ663" s="12"/>
      <c r="LA663" s="12"/>
      <c r="LB663" s="12"/>
      <c r="LC663" s="12"/>
      <c r="LD663" s="12"/>
      <c r="LE663" s="12"/>
      <c r="LF663" s="12"/>
      <c r="LG663" s="12"/>
      <c r="LH663" s="12"/>
      <c r="LI663" s="12"/>
      <c r="LJ663" s="12"/>
      <c r="LK663" s="12"/>
      <c r="LL663" s="12"/>
      <c r="LM663" s="12"/>
      <c r="LN663" s="12"/>
      <c r="LO663" s="12"/>
      <c r="LP663" s="12"/>
      <c r="LQ663" s="12"/>
      <c r="LR663" s="12"/>
      <c r="LS663" s="12"/>
      <c r="LT663" s="12"/>
      <c r="LU663" s="12"/>
      <c r="LV663" s="12"/>
      <c r="LW663" s="12"/>
      <c r="LX663" s="12"/>
      <c r="LY663" s="12"/>
      <c r="LZ663" s="12"/>
      <c r="MA663" s="12"/>
      <c r="MB663" s="12"/>
      <c r="MC663" s="12"/>
      <c r="MD663" s="12"/>
      <c r="ME663" s="12"/>
      <c r="MF663" s="12"/>
      <c r="MG663" s="12"/>
      <c r="MH663" s="12"/>
      <c r="MI663" s="12"/>
      <c r="MJ663" s="12"/>
      <c r="MK663" s="12"/>
      <c r="ML663" s="12"/>
      <c r="MM663" s="12"/>
      <c r="MN663" s="12"/>
      <c r="MO663" s="12"/>
      <c r="MP663" s="12"/>
      <c r="MQ663" s="12"/>
      <c r="MR663" s="12"/>
      <c r="MS663" s="12"/>
      <c r="MT663" s="12"/>
      <c r="MU663" s="12"/>
      <c r="MV663" s="12"/>
      <c r="MW663" s="12"/>
      <c r="MX663" s="12"/>
      <c r="MY663" s="12"/>
      <c r="MZ663" s="12"/>
      <c r="NA663" s="12"/>
      <c r="NB663" s="12"/>
      <c r="NC663" s="12"/>
      <c r="ND663" s="12"/>
      <c r="NE663" s="12"/>
      <c r="NF663" s="12"/>
      <c r="NG663" s="12"/>
      <c r="NH663" s="12"/>
      <c r="NI663" s="12"/>
      <c r="NJ663" s="12"/>
      <c r="NK663" s="12"/>
      <c r="NL663" s="12"/>
      <c r="NM663" s="12"/>
      <c r="NN663" s="12"/>
      <c r="NO663" s="12"/>
      <c r="NP663" s="12"/>
      <c r="NQ663" s="12"/>
      <c r="NR663" s="12"/>
      <c r="NS663" s="12"/>
      <c r="NT663" s="12"/>
      <c r="NU663" s="12"/>
      <c r="NV663" s="12"/>
      <c r="NW663" s="12"/>
      <c r="NX663" s="12"/>
      <c r="NY663" s="12"/>
      <c r="NZ663" s="12"/>
      <c r="OA663" s="12"/>
      <c r="OB663" s="12"/>
      <c r="OC663" s="12"/>
      <c r="OD663" s="12"/>
      <c r="OE663" s="12"/>
      <c r="OF663" s="12"/>
      <c r="OG663" s="12"/>
      <c r="OH663" s="12"/>
      <c r="OI663" s="12"/>
      <c r="OJ663" s="12"/>
      <c r="OK663" s="12"/>
      <c r="OL663" s="12"/>
      <c r="OM663" s="12"/>
      <c r="ON663" s="12"/>
      <c r="OO663" s="12"/>
      <c r="OP663" s="12"/>
      <c r="OQ663" s="12"/>
      <c r="OR663" s="12"/>
      <c r="OS663" s="12"/>
      <c r="OT663" s="12"/>
      <c r="OU663" s="12"/>
      <c r="OV663" s="12"/>
      <c r="OW663" s="12"/>
      <c r="OX663" s="12"/>
      <c r="OY663" s="12"/>
      <c r="OZ663" s="12"/>
      <c r="PA663" s="12"/>
      <c r="PB663" s="12"/>
      <c r="PC663" s="12"/>
      <c r="PD663" s="12"/>
      <c r="PE663" s="12"/>
      <c r="PF663" s="12"/>
      <c r="PG663" s="12"/>
      <c r="PH663" s="12"/>
      <c r="PI663" s="12"/>
      <c r="PJ663" s="12"/>
      <c r="PK663" s="12"/>
      <c r="PL663" s="12"/>
      <c r="PM663" s="12"/>
      <c r="PN663" s="12"/>
      <c r="PO663" s="12"/>
      <c r="PP663" s="12"/>
    </row>
    <row r="664">
      <c r="A664" s="452"/>
      <c r="B664" s="45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  <c r="HZ664" s="12"/>
      <c r="IA664" s="12"/>
      <c r="IB664" s="12"/>
      <c r="IC664" s="12"/>
      <c r="ID664" s="12"/>
      <c r="IE664" s="12"/>
      <c r="IF664" s="12"/>
      <c r="IG664" s="12"/>
      <c r="IH664" s="12"/>
      <c r="II664" s="12"/>
      <c r="IJ664" s="12"/>
      <c r="IK664" s="12"/>
      <c r="IL664" s="12"/>
      <c r="IM664" s="12"/>
      <c r="IN664" s="12"/>
      <c r="IO664" s="12"/>
      <c r="IP664" s="12"/>
      <c r="IQ664" s="12"/>
      <c r="IR664" s="12"/>
      <c r="IS664" s="12"/>
      <c r="IT664" s="12"/>
      <c r="IU664" s="12"/>
      <c r="IV664" s="12"/>
      <c r="IW664" s="12"/>
      <c r="IX664" s="12"/>
      <c r="IY664" s="12"/>
      <c r="IZ664" s="12"/>
      <c r="JA664" s="12"/>
      <c r="JB664" s="12"/>
      <c r="JC664" s="12"/>
      <c r="JD664" s="12"/>
      <c r="JE664" s="12"/>
      <c r="JF664" s="12"/>
      <c r="JG664" s="12"/>
      <c r="JH664" s="12"/>
      <c r="JI664" s="12"/>
      <c r="JJ664" s="12"/>
      <c r="JK664" s="12"/>
      <c r="JL664" s="12"/>
      <c r="JM664" s="12"/>
      <c r="JN664" s="12"/>
      <c r="JO664" s="12"/>
      <c r="JP664" s="12"/>
      <c r="JQ664" s="12"/>
      <c r="JR664" s="12"/>
      <c r="JS664" s="12"/>
      <c r="JT664" s="12"/>
      <c r="JU664" s="12"/>
      <c r="JV664" s="12"/>
      <c r="JW664" s="12"/>
      <c r="JX664" s="12"/>
      <c r="JY664" s="12"/>
      <c r="JZ664" s="12"/>
      <c r="KA664" s="12"/>
      <c r="KB664" s="12"/>
      <c r="KC664" s="12"/>
      <c r="KD664" s="12"/>
      <c r="KE664" s="12"/>
      <c r="KF664" s="12"/>
      <c r="KG664" s="12"/>
      <c r="KH664" s="12"/>
      <c r="KI664" s="12"/>
      <c r="KJ664" s="12"/>
      <c r="KK664" s="12"/>
      <c r="KL664" s="12"/>
      <c r="KM664" s="12"/>
      <c r="KN664" s="12"/>
      <c r="KO664" s="12"/>
      <c r="KP664" s="12"/>
      <c r="KQ664" s="12"/>
      <c r="KR664" s="12"/>
      <c r="KS664" s="12"/>
      <c r="KT664" s="12"/>
      <c r="KU664" s="12"/>
      <c r="KV664" s="12"/>
      <c r="KW664" s="12"/>
      <c r="KX664" s="12"/>
      <c r="KY664" s="12"/>
      <c r="KZ664" s="12"/>
      <c r="LA664" s="12"/>
      <c r="LB664" s="12"/>
      <c r="LC664" s="12"/>
      <c r="LD664" s="12"/>
      <c r="LE664" s="12"/>
      <c r="LF664" s="12"/>
      <c r="LG664" s="12"/>
      <c r="LH664" s="12"/>
      <c r="LI664" s="12"/>
      <c r="LJ664" s="12"/>
      <c r="LK664" s="12"/>
      <c r="LL664" s="12"/>
      <c r="LM664" s="12"/>
      <c r="LN664" s="12"/>
      <c r="LO664" s="12"/>
      <c r="LP664" s="12"/>
      <c r="LQ664" s="12"/>
      <c r="LR664" s="12"/>
      <c r="LS664" s="12"/>
      <c r="LT664" s="12"/>
      <c r="LU664" s="12"/>
      <c r="LV664" s="12"/>
      <c r="LW664" s="12"/>
      <c r="LX664" s="12"/>
      <c r="LY664" s="12"/>
      <c r="LZ664" s="12"/>
      <c r="MA664" s="12"/>
      <c r="MB664" s="12"/>
      <c r="MC664" s="12"/>
      <c r="MD664" s="12"/>
      <c r="ME664" s="12"/>
      <c r="MF664" s="12"/>
      <c r="MG664" s="12"/>
      <c r="MH664" s="12"/>
      <c r="MI664" s="12"/>
      <c r="MJ664" s="12"/>
      <c r="MK664" s="12"/>
      <c r="ML664" s="12"/>
      <c r="MM664" s="12"/>
      <c r="MN664" s="12"/>
      <c r="MO664" s="12"/>
      <c r="MP664" s="12"/>
      <c r="MQ664" s="12"/>
      <c r="MR664" s="12"/>
      <c r="MS664" s="12"/>
      <c r="MT664" s="12"/>
      <c r="MU664" s="12"/>
      <c r="MV664" s="12"/>
      <c r="MW664" s="12"/>
      <c r="MX664" s="12"/>
      <c r="MY664" s="12"/>
      <c r="MZ664" s="12"/>
      <c r="NA664" s="12"/>
      <c r="NB664" s="12"/>
      <c r="NC664" s="12"/>
      <c r="ND664" s="12"/>
      <c r="NE664" s="12"/>
      <c r="NF664" s="12"/>
      <c r="NG664" s="12"/>
      <c r="NH664" s="12"/>
      <c r="NI664" s="12"/>
      <c r="NJ664" s="12"/>
      <c r="NK664" s="12"/>
      <c r="NL664" s="12"/>
      <c r="NM664" s="12"/>
      <c r="NN664" s="12"/>
      <c r="NO664" s="12"/>
      <c r="NP664" s="12"/>
      <c r="NQ664" s="12"/>
      <c r="NR664" s="12"/>
      <c r="NS664" s="12"/>
      <c r="NT664" s="12"/>
      <c r="NU664" s="12"/>
      <c r="NV664" s="12"/>
      <c r="NW664" s="12"/>
      <c r="NX664" s="12"/>
      <c r="NY664" s="12"/>
      <c r="NZ664" s="12"/>
      <c r="OA664" s="12"/>
      <c r="OB664" s="12"/>
      <c r="OC664" s="12"/>
      <c r="OD664" s="12"/>
      <c r="OE664" s="12"/>
      <c r="OF664" s="12"/>
      <c r="OG664" s="12"/>
      <c r="OH664" s="12"/>
      <c r="OI664" s="12"/>
      <c r="OJ664" s="12"/>
      <c r="OK664" s="12"/>
      <c r="OL664" s="12"/>
      <c r="OM664" s="12"/>
      <c r="ON664" s="12"/>
      <c r="OO664" s="12"/>
      <c r="OP664" s="12"/>
      <c r="OQ664" s="12"/>
      <c r="OR664" s="12"/>
      <c r="OS664" s="12"/>
      <c r="OT664" s="12"/>
      <c r="OU664" s="12"/>
      <c r="OV664" s="12"/>
      <c r="OW664" s="12"/>
      <c r="OX664" s="12"/>
      <c r="OY664" s="12"/>
      <c r="OZ664" s="12"/>
      <c r="PA664" s="12"/>
      <c r="PB664" s="12"/>
      <c r="PC664" s="12"/>
      <c r="PD664" s="12"/>
      <c r="PE664" s="12"/>
      <c r="PF664" s="12"/>
      <c r="PG664" s="12"/>
      <c r="PH664" s="12"/>
      <c r="PI664" s="12"/>
      <c r="PJ664" s="12"/>
      <c r="PK664" s="12"/>
      <c r="PL664" s="12"/>
      <c r="PM664" s="12"/>
      <c r="PN664" s="12"/>
      <c r="PO664" s="12"/>
      <c r="PP664" s="12"/>
    </row>
    <row r="665">
      <c r="A665" s="452"/>
      <c r="B665" s="45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  <c r="HZ665" s="12"/>
      <c r="IA665" s="12"/>
      <c r="IB665" s="12"/>
      <c r="IC665" s="12"/>
      <c r="ID665" s="12"/>
      <c r="IE665" s="12"/>
      <c r="IF665" s="12"/>
      <c r="IG665" s="12"/>
      <c r="IH665" s="12"/>
      <c r="II665" s="12"/>
      <c r="IJ665" s="12"/>
      <c r="IK665" s="12"/>
      <c r="IL665" s="12"/>
      <c r="IM665" s="12"/>
      <c r="IN665" s="12"/>
      <c r="IO665" s="12"/>
      <c r="IP665" s="12"/>
      <c r="IQ665" s="12"/>
      <c r="IR665" s="12"/>
      <c r="IS665" s="12"/>
      <c r="IT665" s="12"/>
      <c r="IU665" s="12"/>
      <c r="IV665" s="12"/>
      <c r="IW665" s="12"/>
      <c r="IX665" s="12"/>
      <c r="IY665" s="12"/>
      <c r="IZ665" s="12"/>
      <c r="JA665" s="12"/>
      <c r="JB665" s="12"/>
      <c r="JC665" s="12"/>
      <c r="JD665" s="12"/>
      <c r="JE665" s="12"/>
      <c r="JF665" s="12"/>
      <c r="JG665" s="12"/>
      <c r="JH665" s="12"/>
      <c r="JI665" s="12"/>
      <c r="JJ665" s="12"/>
      <c r="JK665" s="12"/>
      <c r="JL665" s="12"/>
      <c r="JM665" s="12"/>
      <c r="JN665" s="12"/>
      <c r="JO665" s="12"/>
      <c r="JP665" s="12"/>
      <c r="JQ665" s="12"/>
      <c r="JR665" s="12"/>
      <c r="JS665" s="12"/>
      <c r="JT665" s="12"/>
      <c r="JU665" s="12"/>
      <c r="JV665" s="12"/>
      <c r="JW665" s="12"/>
      <c r="JX665" s="12"/>
      <c r="JY665" s="12"/>
      <c r="JZ665" s="12"/>
      <c r="KA665" s="12"/>
      <c r="KB665" s="12"/>
      <c r="KC665" s="12"/>
      <c r="KD665" s="12"/>
      <c r="KE665" s="12"/>
      <c r="KF665" s="12"/>
      <c r="KG665" s="12"/>
      <c r="KH665" s="12"/>
      <c r="KI665" s="12"/>
      <c r="KJ665" s="12"/>
      <c r="KK665" s="12"/>
      <c r="KL665" s="12"/>
      <c r="KM665" s="12"/>
      <c r="KN665" s="12"/>
      <c r="KO665" s="12"/>
      <c r="KP665" s="12"/>
      <c r="KQ665" s="12"/>
      <c r="KR665" s="12"/>
      <c r="KS665" s="12"/>
      <c r="KT665" s="12"/>
      <c r="KU665" s="12"/>
      <c r="KV665" s="12"/>
      <c r="KW665" s="12"/>
      <c r="KX665" s="12"/>
      <c r="KY665" s="12"/>
      <c r="KZ665" s="12"/>
      <c r="LA665" s="12"/>
      <c r="LB665" s="12"/>
      <c r="LC665" s="12"/>
      <c r="LD665" s="12"/>
      <c r="LE665" s="12"/>
      <c r="LF665" s="12"/>
      <c r="LG665" s="12"/>
      <c r="LH665" s="12"/>
      <c r="LI665" s="12"/>
      <c r="LJ665" s="12"/>
      <c r="LK665" s="12"/>
      <c r="LL665" s="12"/>
      <c r="LM665" s="12"/>
      <c r="LN665" s="12"/>
      <c r="LO665" s="12"/>
      <c r="LP665" s="12"/>
      <c r="LQ665" s="12"/>
      <c r="LR665" s="12"/>
      <c r="LS665" s="12"/>
      <c r="LT665" s="12"/>
      <c r="LU665" s="12"/>
      <c r="LV665" s="12"/>
      <c r="LW665" s="12"/>
      <c r="LX665" s="12"/>
      <c r="LY665" s="12"/>
      <c r="LZ665" s="12"/>
      <c r="MA665" s="12"/>
      <c r="MB665" s="12"/>
      <c r="MC665" s="12"/>
      <c r="MD665" s="12"/>
      <c r="ME665" s="12"/>
      <c r="MF665" s="12"/>
      <c r="MG665" s="12"/>
      <c r="MH665" s="12"/>
      <c r="MI665" s="12"/>
      <c r="MJ665" s="12"/>
      <c r="MK665" s="12"/>
      <c r="ML665" s="12"/>
      <c r="MM665" s="12"/>
      <c r="MN665" s="12"/>
      <c r="MO665" s="12"/>
      <c r="MP665" s="12"/>
      <c r="MQ665" s="12"/>
      <c r="MR665" s="12"/>
      <c r="MS665" s="12"/>
      <c r="MT665" s="12"/>
      <c r="MU665" s="12"/>
      <c r="MV665" s="12"/>
      <c r="MW665" s="12"/>
      <c r="MX665" s="12"/>
      <c r="MY665" s="12"/>
      <c r="MZ665" s="12"/>
      <c r="NA665" s="12"/>
      <c r="NB665" s="12"/>
      <c r="NC665" s="12"/>
      <c r="ND665" s="12"/>
      <c r="NE665" s="12"/>
      <c r="NF665" s="12"/>
      <c r="NG665" s="12"/>
      <c r="NH665" s="12"/>
      <c r="NI665" s="12"/>
      <c r="NJ665" s="12"/>
      <c r="NK665" s="12"/>
      <c r="NL665" s="12"/>
      <c r="NM665" s="12"/>
      <c r="NN665" s="12"/>
      <c r="NO665" s="12"/>
      <c r="NP665" s="12"/>
      <c r="NQ665" s="12"/>
      <c r="NR665" s="12"/>
      <c r="NS665" s="12"/>
      <c r="NT665" s="12"/>
      <c r="NU665" s="12"/>
      <c r="NV665" s="12"/>
      <c r="NW665" s="12"/>
      <c r="NX665" s="12"/>
      <c r="NY665" s="12"/>
      <c r="NZ665" s="12"/>
      <c r="OA665" s="12"/>
      <c r="OB665" s="12"/>
      <c r="OC665" s="12"/>
      <c r="OD665" s="12"/>
      <c r="OE665" s="12"/>
      <c r="OF665" s="12"/>
      <c r="OG665" s="12"/>
      <c r="OH665" s="12"/>
      <c r="OI665" s="12"/>
      <c r="OJ665" s="12"/>
      <c r="OK665" s="12"/>
      <c r="OL665" s="12"/>
      <c r="OM665" s="12"/>
      <c r="ON665" s="12"/>
      <c r="OO665" s="12"/>
      <c r="OP665" s="12"/>
      <c r="OQ665" s="12"/>
      <c r="OR665" s="12"/>
      <c r="OS665" s="12"/>
      <c r="OT665" s="12"/>
      <c r="OU665" s="12"/>
      <c r="OV665" s="12"/>
      <c r="OW665" s="12"/>
      <c r="OX665" s="12"/>
      <c r="OY665" s="12"/>
      <c r="OZ665" s="12"/>
      <c r="PA665" s="12"/>
      <c r="PB665" s="12"/>
      <c r="PC665" s="12"/>
      <c r="PD665" s="12"/>
      <c r="PE665" s="12"/>
      <c r="PF665" s="12"/>
      <c r="PG665" s="12"/>
      <c r="PH665" s="12"/>
      <c r="PI665" s="12"/>
      <c r="PJ665" s="12"/>
      <c r="PK665" s="12"/>
      <c r="PL665" s="12"/>
      <c r="PM665" s="12"/>
      <c r="PN665" s="12"/>
      <c r="PO665" s="12"/>
      <c r="PP665" s="12"/>
    </row>
    <row r="666">
      <c r="A666" s="452"/>
      <c r="B666" s="45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  <c r="HZ666" s="12"/>
      <c r="IA666" s="12"/>
      <c r="IB666" s="12"/>
      <c r="IC666" s="12"/>
      <c r="ID666" s="12"/>
      <c r="IE666" s="12"/>
      <c r="IF666" s="12"/>
      <c r="IG666" s="12"/>
      <c r="IH666" s="12"/>
      <c r="II666" s="12"/>
      <c r="IJ666" s="12"/>
      <c r="IK666" s="12"/>
      <c r="IL666" s="12"/>
      <c r="IM666" s="12"/>
      <c r="IN666" s="12"/>
      <c r="IO666" s="12"/>
      <c r="IP666" s="12"/>
      <c r="IQ666" s="12"/>
      <c r="IR666" s="12"/>
      <c r="IS666" s="12"/>
      <c r="IT666" s="12"/>
      <c r="IU666" s="12"/>
      <c r="IV666" s="12"/>
      <c r="IW666" s="12"/>
      <c r="IX666" s="12"/>
      <c r="IY666" s="12"/>
      <c r="IZ666" s="12"/>
      <c r="JA666" s="12"/>
      <c r="JB666" s="12"/>
      <c r="JC666" s="12"/>
      <c r="JD666" s="12"/>
      <c r="JE666" s="12"/>
      <c r="JF666" s="12"/>
      <c r="JG666" s="12"/>
      <c r="JH666" s="12"/>
      <c r="JI666" s="12"/>
      <c r="JJ666" s="12"/>
      <c r="JK666" s="12"/>
      <c r="JL666" s="12"/>
      <c r="JM666" s="12"/>
      <c r="JN666" s="12"/>
      <c r="JO666" s="12"/>
      <c r="JP666" s="12"/>
      <c r="JQ666" s="12"/>
      <c r="JR666" s="12"/>
      <c r="JS666" s="12"/>
      <c r="JT666" s="12"/>
      <c r="JU666" s="12"/>
      <c r="JV666" s="12"/>
      <c r="JW666" s="12"/>
      <c r="JX666" s="12"/>
      <c r="JY666" s="12"/>
      <c r="JZ666" s="12"/>
      <c r="KA666" s="12"/>
      <c r="KB666" s="12"/>
      <c r="KC666" s="12"/>
      <c r="KD666" s="12"/>
      <c r="KE666" s="12"/>
      <c r="KF666" s="12"/>
      <c r="KG666" s="12"/>
      <c r="KH666" s="12"/>
      <c r="KI666" s="12"/>
      <c r="KJ666" s="12"/>
      <c r="KK666" s="12"/>
      <c r="KL666" s="12"/>
      <c r="KM666" s="12"/>
      <c r="KN666" s="12"/>
      <c r="KO666" s="12"/>
      <c r="KP666" s="12"/>
      <c r="KQ666" s="12"/>
      <c r="KR666" s="12"/>
      <c r="KS666" s="12"/>
      <c r="KT666" s="12"/>
      <c r="KU666" s="12"/>
      <c r="KV666" s="12"/>
      <c r="KW666" s="12"/>
      <c r="KX666" s="12"/>
      <c r="KY666" s="12"/>
      <c r="KZ666" s="12"/>
      <c r="LA666" s="12"/>
      <c r="LB666" s="12"/>
      <c r="LC666" s="12"/>
      <c r="LD666" s="12"/>
      <c r="LE666" s="12"/>
      <c r="LF666" s="12"/>
      <c r="LG666" s="12"/>
      <c r="LH666" s="12"/>
      <c r="LI666" s="12"/>
      <c r="LJ666" s="12"/>
      <c r="LK666" s="12"/>
      <c r="LL666" s="12"/>
      <c r="LM666" s="12"/>
      <c r="LN666" s="12"/>
      <c r="LO666" s="12"/>
      <c r="LP666" s="12"/>
      <c r="LQ666" s="12"/>
      <c r="LR666" s="12"/>
      <c r="LS666" s="12"/>
      <c r="LT666" s="12"/>
      <c r="LU666" s="12"/>
      <c r="LV666" s="12"/>
      <c r="LW666" s="12"/>
      <c r="LX666" s="12"/>
      <c r="LY666" s="12"/>
      <c r="LZ666" s="12"/>
      <c r="MA666" s="12"/>
      <c r="MB666" s="12"/>
      <c r="MC666" s="12"/>
      <c r="MD666" s="12"/>
      <c r="ME666" s="12"/>
      <c r="MF666" s="12"/>
      <c r="MG666" s="12"/>
      <c r="MH666" s="12"/>
      <c r="MI666" s="12"/>
      <c r="MJ666" s="12"/>
      <c r="MK666" s="12"/>
      <c r="ML666" s="12"/>
      <c r="MM666" s="12"/>
      <c r="MN666" s="12"/>
      <c r="MO666" s="12"/>
      <c r="MP666" s="12"/>
      <c r="MQ666" s="12"/>
      <c r="MR666" s="12"/>
      <c r="MS666" s="12"/>
      <c r="MT666" s="12"/>
      <c r="MU666" s="12"/>
      <c r="MV666" s="12"/>
      <c r="MW666" s="12"/>
      <c r="MX666" s="12"/>
      <c r="MY666" s="12"/>
      <c r="MZ666" s="12"/>
      <c r="NA666" s="12"/>
      <c r="NB666" s="12"/>
      <c r="NC666" s="12"/>
      <c r="ND666" s="12"/>
      <c r="NE666" s="12"/>
      <c r="NF666" s="12"/>
      <c r="NG666" s="12"/>
      <c r="NH666" s="12"/>
      <c r="NI666" s="12"/>
      <c r="NJ666" s="12"/>
      <c r="NK666" s="12"/>
      <c r="NL666" s="12"/>
      <c r="NM666" s="12"/>
      <c r="NN666" s="12"/>
      <c r="NO666" s="12"/>
      <c r="NP666" s="12"/>
      <c r="NQ666" s="12"/>
      <c r="NR666" s="12"/>
      <c r="NS666" s="12"/>
      <c r="NT666" s="12"/>
      <c r="NU666" s="12"/>
      <c r="NV666" s="12"/>
      <c r="NW666" s="12"/>
      <c r="NX666" s="12"/>
      <c r="NY666" s="12"/>
      <c r="NZ666" s="12"/>
      <c r="OA666" s="12"/>
      <c r="OB666" s="12"/>
      <c r="OC666" s="12"/>
      <c r="OD666" s="12"/>
      <c r="OE666" s="12"/>
      <c r="OF666" s="12"/>
      <c r="OG666" s="12"/>
      <c r="OH666" s="12"/>
      <c r="OI666" s="12"/>
      <c r="OJ666" s="12"/>
      <c r="OK666" s="12"/>
      <c r="OL666" s="12"/>
      <c r="OM666" s="12"/>
      <c r="ON666" s="12"/>
      <c r="OO666" s="12"/>
      <c r="OP666" s="12"/>
      <c r="OQ666" s="12"/>
      <c r="OR666" s="12"/>
      <c r="OS666" s="12"/>
      <c r="OT666" s="12"/>
      <c r="OU666" s="12"/>
      <c r="OV666" s="12"/>
      <c r="OW666" s="12"/>
      <c r="OX666" s="12"/>
      <c r="OY666" s="12"/>
      <c r="OZ666" s="12"/>
      <c r="PA666" s="12"/>
      <c r="PB666" s="12"/>
      <c r="PC666" s="12"/>
      <c r="PD666" s="12"/>
      <c r="PE666" s="12"/>
      <c r="PF666" s="12"/>
      <c r="PG666" s="12"/>
      <c r="PH666" s="12"/>
      <c r="PI666" s="12"/>
      <c r="PJ666" s="12"/>
      <c r="PK666" s="12"/>
      <c r="PL666" s="12"/>
      <c r="PM666" s="12"/>
      <c r="PN666" s="12"/>
      <c r="PO666" s="12"/>
      <c r="PP666" s="12"/>
    </row>
    <row r="667">
      <c r="A667" s="452"/>
      <c r="B667" s="45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HZ667" s="12"/>
      <c r="IA667" s="12"/>
      <c r="IB667" s="12"/>
      <c r="IC667" s="12"/>
      <c r="ID667" s="12"/>
      <c r="IE667" s="12"/>
      <c r="IF667" s="12"/>
      <c r="IG667" s="12"/>
      <c r="IH667" s="12"/>
      <c r="II667" s="12"/>
      <c r="IJ667" s="12"/>
      <c r="IK667" s="12"/>
      <c r="IL667" s="12"/>
      <c r="IM667" s="12"/>
      <c r="IN667" s="12"/>
      <c r="IO667" s="12"/>
      <c r="IP667" s="12"/>
      <c r="IQ667" s="12"/>
      <c r="IR667" s="12"/>
      <c r="IS667" s="12"/>
      <c r="IT667" s="12"/>
      <c r="IU667" s="12"/>
      <c r="IV667" s="12"/>
      <c r="IW667" s="12"/>
      <c r="IX667" s="12"/>
      <c r="IY667" s="12"/>
      <c r="IZ667" s="12"/>
      <c r="JA667" s="12"/>
      <c r="JB667" s="12"/>
      <c r="JC667" s="12"/>
      <c r="JD667" s="12"/>
      <c r="JE667" s="12"/>
      <c r="JF667" s="12"/>
      <c r="JG667" s="12"/>
      <c r="JH667" s="12"/>
      <c r="JI667" s="12"/>
      <c r="JJ667" s="12"/>
      <c r="JK667" s="12"/>
      <c r="JL667" s="12"/>
      <c r="JM667" s="12"/>
      <c r="JN667" s="12"/>
      <c r="JO667" s="12"/>
      <c r="JP667" s="12"/>
      <c r="JQ667" s="12"/>
      <c r="JR667" s="12"/>
      <c r="JS667" s="12"/>
      <c r="JT667" s="12"/>
      <c r="JU667" s="12"/>
      <c r="JV667" s="12"/>
      <c r="JW667" s="12"/>
      <c r="JX667" s="12"/>
      <c r="JY667" s="12"/>
      <c r="JZ667" s="12"/>
      <c r="KA667" s="12"/>
      <c r="KB667" s="12"/>
      <c r="KC667" s="12"/>
      <c r="KD667" s="12"/>
      <c r="KE667" s="12"/>
      <c r="KF667" s="12"/>
      <c r="KG667" s="12"/>
      <c r="KH667" s="12"/>
      <c r="KI667" s="12"/>
      <c r="KJ667" s="12"/>
      <c r="KK667" s="12"/>
      <c r="KL667" s="12"/>
      <c r="KM667" s="12"/>
      <c r="KN667" s="12"/>
      <c r="KO667" s="12"/>
      <c r="KP667" s="12"/>
      <c r="KQ667" s="12"/>
      <c r="KR667" s="12"/>
      <c r="KS667" s="12"/>
      <c r="KT667" s="12"/>
      <c r="KU667" s="12"/>
      <c r="KV667" s="12"/>
      <c r="KW667" s="12"/>
      <c r="KX667" s="12"/>
      <c r="KY667" s="12"/>
      <c r="KZ667" s="12"/>
      <c r="LA667" s="12"/>
      <c r="LB667" s="12"/>
      <c r="LC667" s="12"/>
      <c r="LD667" s="12"/>
      <c r="LE667" s="12"/>
      <c r="LF667" s="12"/>
      <c r="LG667" s="12"/>
      <c r="LH667" s="12"/>
      <c r="LI667" s="12"/>
      <c r="LJ667" s="12"/>
      <c r="LK667" s="12"/>
      <c r="LL667" s="12"/>
      <c r="LM667" s="12"/>
      <c r="LN667" s="12"/>
      <c r="LO667" s="12"/>
      <c r="LP667" s="12"/>
      <c r="LQ667" s="12"/>
      <c r="LR667" s="12"/>
      <c r="LS667" s="12"/>
      <c r="LT667" s="12"/>
      <c r="LU667" s="12"/>
      <c r="LV667" s="12"/>
      <c r="LW667" s="12"/>
      <c r="LX667" s="12"/>
      <c r="LY667" s="12"/>
      <c r="LZ667" s="12"/>
      <c r="MA667" s="12"/>
      <c r="MB667" s="12"/>
      <c r="MC667" s="12"/>
      <c r="MD667" s="12"/>
      <c r="ME667" s="12"/>
      <c r="MF667" s="12"/>
      <c r="MG667" s="12"/>
      <c r="MH667" s="12"/>
      <c r="MI667" s="12"/>
      <c r="MJ667" s="12"/>
      <c r="MK667" s="12"/>
      <c r="ML667" s="12"/>
      <c r="MM667" s="12"/>
      <c r="MN667" s="12"/>
      <c r="MO667" s="12"/>
      <c r="MP667" s="12"/>
      <c r="MQ667" s="12"/>
      <c r="MR667" s="12"/>
      <c r="MS667" s="12"/>
      <c r="MT667" s="12"/>
      <c r="MU667" s="12"/>
      <c r="MV667" s="12"/>
      <c r="MW667" s="12"/>
      <c r="MX667" s="12"/>
      <c r="MY667" s="12"/>
      <c r="MZ667" s="12"/>
      <c r="NA667" s="12"/>
      <c r="NB667" s="12"/>
      <c r="NC667" s="12"/>
      <c r="ND667" s="12"/>
      <c r="NE667" s="12"/>
      <c r="NF667" s="12"/>
      <c r="NG667" s="12"/>
      <c r="NH667" s="12"/>
      <c r="NI667" s="12"/>
      <c r="NJ667" s="12"/>
      <c r="NK667" s="12"/>
      <c r="NL667" s="12"/>
      <c r="NM667" s="12"/>
      <c r="NN667" s="12"/>
      <c r="NO667" s="12"/>
      <c r="NP667" s="12"/>
      <c r="NQ667" s="12"/>
      <c r="NR667" s="12"/>
      <c r="NS667" s="12"/>
      <c r="NT667" s="12"/>
      <c r="NU667" s="12"/>
      <c r="NV667" s="12"/>
      <c r="NW667" s="12"/>
      <c r="NX667" s="12"/>
      <c r="NY667" s="12"/>
      <c r="NZ667" s="12"/>
      <c r="OA667" s="12"/>
      <c r="OB667" s="12"/>
      <c r="OC667" s="12"/>
      <c r="OD667" s="12"/>
      <c r="OE667" s="12"/>
      <c r="OF667" s="12"/>
      <c r="OG667" s="12"/>
      <c r="OH667" s="12"/>
      <c r="OI667" s="12"/>
      <c r="OJ667" s="12"/>
      <c r="OK667" s="12"/>
      <c r="OL667" s="12"/>
      <c r="OM667" s="12"/>
      <c r="ON667" s="12"/>
      <c r="OO667" s="12"/>
      <c r="OP667" s="12"/>
      <c r="OQ667" s="12"/>
      <c r="OR667" s="12"/>
      <c r="OS667" s="12"/>
      <c r="OT667" s="12"/>
      <c r="OU667" s="12"/>
      <c r="OV667" s="12"/>
      <c r="OW667" s="12"/>
      <c r="OX667" s="12"/>
      <c r="OY667" s="12"/>
      <c r="OZ667" s="12"/>
      <c r="PA667" s="12"/>
      <c r="PB667" s="12"/>
      <c r="PC667" s="12"/>
      <c r="PD667" s="12"/>
      <c r="PE667" s="12"/>
      <c r="PF667" s="12"/>
      <c r="PG667" s="12"/>
      <c r="PH667" s="12"/>
      <c r="PI667" s="12"/>
      <c r="PJ667" s="12"/>
      <c r="PK667" s="12"/>
      <c r="PL667" s="12"/>
      <c r="PM667" s="12"/>
      <c r="PN667" s="12"/>
      <c r="PO667" s="12"/>
      <c r="PP667" s="12"/>
    </row>
    <row r="668">
      <c r="A668" s="452"/>
      <c r="B668" s="45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  <c r="IU668" s="12"/>
      <c r="IV668" s="12"/>
      <c r="IW668" s="12"/>
      <c r="IX668" s="12"/>
      <c r="IY668" s="12"/>
      <c r="IZ668" s="12"/>
      <c r="JA668" s="12"/>
      <c r="JB668" s="12"/>
      <c r="JC668" s="12"/>
      <c r="JD668" s="12"/>
      <c r="JE668" s="12"/>
      <c r="JF668" s="12"/>
      <c r="JG668" s="12"/>
      <c r="JH668" s="12"/>
      <c r="JI668" s="12"/>
      <c r="JJ668" s="12"/>
      <c r="JK668" s="12"/>
      <c r="JL668" s="12"/>
      <c r="JM668" s="12"/>
      <c r="JN668" s="12"/>
      <c r="JO668" s="12"/>
      <c r="JP668" s="12"/>
      <c r="JQ668" s="12"/>
      <c r="JR668" s="12"/>
      <c r="JS668" s="12"/>
      <c r="JT668" s="12"/>
      <c r="JU668" s="12"/>
      <c r="JV668" s="12"/>
      <c r="JW668" s="12"/>
      <c r="JX668" s="12"/>
      <c r="JY668" s="12"/>
      <c r="JZ668" s="12"/>
      <c r="KA668" s="12"/>
      <c r="KB668" s="12"/>
      <c r="KC668" s="12"/>
      <c r="KD668" s="12"/>
      <c r="KE668" s="12"/>
      <c r="KF668" s="12"/>
      <c r="KG668" s="12"/>
      <c r="KH668" s="12"/>
      <c r="KI668" s="12"/>
      <c r="KJ668" s="12"/>
      <c r="KK668" s="12"/>
      <c r="KL668" s="12"/>
      <c r="KM668" s="12"/>
      <c r="KN668" s="12"/>
      <c r="KO668" s="12"/>
      <c r="KP668" s="12"/>
      <c r="KQ668" s="12"/>
      <c r="KR668" s="12"/>
      <c r="KS668" s="12"/>
      <c r="KT668" s="12"/>
      <c r="KU668" s="12"/>
      <c r="KV668" s="12"/>
      <c r="KW668" s="12"/>
      <c r="KX668" s="12"/>
      <c r="KY668" s="12"/>
      <c r="KZ668" s="12"/>
      <c r="LA668" s="12"/>
      <c r="LB668" s="12"/>
      <c r="LC668" s="12"/>
      <c r="LD668" s="12"/>
      <c r="LE668" s="12"/>
      <c r="LF668" s="12"/>
      <c r="LG668" s="12"/>
      <c r="LH668" s="12"/>
      <c r="LI668" s="12"/>
      <c r="LJ668" s="12"/>
      <c r="LK668" s="12"/>
      <c r="LL668" s="12"/>
      <c r="LM668" s="12"/>
      <c r="LN668" s="12"/>
      <c r="LO668" s="12"/>
      <c r="LP668" s="12"/>
      <c r="LQ668" s="12"/>
      <c r="LR668" s="12"/>
      <c r="LS668" s="12"/>
      <c r="LT668" s="12"/>
      <c r="LU668" s="12"/>
      <c r="LV668" s="12"/>
      <c r="LW668" s="12"/>
      <c r="LX668" s="12"/>
      <c r="LY668" s="12"/>
      <c r="LZ668" s="12"/>
      <c r="MA668" s="12"/>
      <c r="MB668" s="12"/>
      <c r="MC668" s="12"/>
      <c r="MD668" s="12"/>
      <c r="ME668" s="12"/>
      <c r="MF668" s="12"/>
      <c r="MG668" s="12"/>
      <c r="MH668" s="12"/>
      <c r="MI668" s="12"/>
      <c r="MJ668" s="12"/>
      <c r="MK668" s="12"/>
      <c r="ML668" s="12"/>
      <c r="MM668" s="12"/>
      <c r="MN668" s="12"/>
      <c r="MO668" s="12"/>
      <c r="MP668" s="12"/>
      <c r="MQ668" s="12"/>
      <c r="MR668" s="12"/>
      <c r="MS668" s="12"/>
      <c r="MT668" s="12"/>
      <c r="MU668" s="12"/>
      <c r="MV668" s="12"/>
      <c r="MW668" s="12"/>
      <c r="MX668" s="12"/>
      <c r="MY668" s="12"/>
      <c r="MZ668" s="12"/>
      <c r="NA668" s="12"/>
      <c r="NB668" s="12"/>
      <c r="NC668" s="12"/>
      <c r="ND668" s="12"/>
      <c r="NE668" s="12"/>
      <c r="NF668" s="12"/>
      <c r="NG668" s="12"/>
      <c r="NH668" s="12"/>
      <c r="NI668" s="12"/>
      <c r="NJ668" s="12"/>
      <c r="NK668" s="12"/>
      <c r="NL668" s="12"/>
      <c r="NM668" s="12"/>
      <c r="NN668" s="12"/>
      <c r="NO668" s="12"/>
      <c r="NP668" s="12"/>
      <c r="NQ668" s="12"/>
      <c r="NR668" s="12"/>
      <c r="NS668" s="12"/>
      <c r="NT668" s="12"/>
      <c r="NU668" s="12"/>
      <c r="NV668" s="12"/>
      <c r="NW668" s="12"/>
      <c r="NX668" s="12"/>
      <c r="NY668" s="12"/>
      <c r="NZ668" s="12"/>
      <c r="OA668" s="12"/>
      <c r="OB668" s="12"/>
      <c r="OC668" s="12"/>
      <c r="OD668" s="12"/>
      <c r="OE668" s="12"/>
      <c r="OF668" s="12"/>
      <c r="OG668" s="12"/>
      <c r="OH668" s="12"/>
      <c r="OI668" s="12"/>
      <c r="OJ668" s="12"/>
      <c r="OK668" s="12"/>
      <c r="OL668" s="12"/>
      <c r="OM668" s="12"/>
      <c r="ON668" s="12"/>
      <c r="OO668" s="12"/>
      <c r="OP668" s="12"/>
      <c r="OQ668" s="12"/>
      <c r="OR668" s="12"/>
      <c r="OS668" s="12"/>
      <c r="OT668" s="12"/>
      <c r="OU668" s="12"/>
      <c r="OV668" s="12"/>
      <c r="OW668" s="12"/>
      <c r="OX668" s="12"/>
      <c r="OY668" s="12"/>
      <c r="OZ668" s="12"/>
      <c r="PA668" s="12"/>
      <c r="PB668" s="12"/>
      <c r="PC668" s="12"/>
      <c r="PD668" s="12"/>
      <c r="PE668" s="12"/>
      <c r="PF668" s="12"/>
      <c r="PG668" s="12"/>
      <c r="PH668" s="12"/>
      <c r="PI668" s="12"/>
      <c r="PJ668" s="12"/>
      <c r="PK668" s="12"/>
      <c r="PL668" s="12"/>
      <c r="PM668" s="12"/>
      <c r="PN668" s="12"/>
      <c r="PO668" s="12"/>
      <c r="PP668" s="12"/>
    </row>
    <row r="669">
      <c r="A669" s="452"/>
      <c r="B669" s="45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  <c r="HA669" s="12"/>
      <c r="HB669" s="12"/>
      <c r="HC669" s="12"/>
      <c r="HD669" s="12"/>
      <c r="HE669" s="12"/>
      <c r="HF669" s="12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  <c r="HZ669" s="12"/>
      <c r="IA669" s="12"/>
      <c r="IB669" s="12"/>
      <c r="IC669" s="12"/>
      <c r="ID669" s="12"/>
      <c r="IE669" s="12"/>
      <c r="IF669" s="12"/>
      <c r="IG669" s="12"/>
      <c r="IH669" s="12"/>
      <c r="II669" s="12"/>
      <c r="IJ669" s="12"/>
      <c r="IK669" s="12"/>
      <c r="IL669" s="12"/>
      <c r="IM669" s="12"/>
      <c r="IN669" s="12"/>
      <c r="IO669" s="12"/>
      <c r="IP669" s="12"/>
      <c r="IQ669" s="12"/>
      <c r="IR669" s="12"/>
      <c r="IS669" s="12"/>
      <c r="IT669" s="12"/>
      <c r="IU669" s="12"/>
      <c r="IV669" s="12"/>
      <c r="IW669" s="12"/>
      <c r="IX669" s="12"/>
      <c r="IY669" s="12"/>
      <c r="IZ669" s="12"/>
      <c r="JA669" s="12"/>
      <c r="JB669" s="12"/>
      <c r="JC669" s="12"/>
      <c r="JD669" s="12"/>
      <c r="JE669" s="12"/>
      <c r="JF669" s="12"/>
      <c r="JG669" s="12"/>
      <c r="JH669" s="12"/>
      <c r="JI669" s="12"/>
      <c r="JJ669" s="12"/>
      <c r="JK669" s="12"/>
      <c r="JL669" s="12"/>
      <c r="JM669" s="12"/>
      <c r="JN669" s="12"/>
      <c r="JO669" s="12"/>
      <c r="JP669" s="12"/>
      <c r="JQ669" s="12"/>
      <c r="JR669" s="12"/>
      <c r="JS669" s="12"/>
      <c r="JT669" s="12"/>
      <c r="JU669" s="12"/>
      <c r="JV669" s="12"/>
      <c r="JW669" s="12"/>
      <c r="JX669" s="12"/>
      <c r="JY669" s="12"/>
      <c r="JZ669" s="12"/>
      <c r="KA669" s="12"/>
      <c r="KB669" s="12"/>
      <c r="KC669" s="12"/>
      <c r="KD669" s="12"/>
      <c r="KE669" s="12"/>
      <c r="KF669" s="12"/>
      <c r="KG669" s="12"/>
      <c r="KH669" s="12"/>
      <c r="KI669" s="12"/>
      <c r="KJ669" s="12"/>
      <c r="KK669" s="12"/>
      <c r="KL669" s="12"/>
      <c r="KM669" s="12"/>
      <c r="KN669" s="12"/>
      <c r="KO669" s="12"/>
      <c r="KP669" s="12"/>
      <c r="KQ669" s="12"/>
      <c r="KR669" s="12"/>
      <c r="KS669" s="12"/>
      <c r="KT669" s="12"/>
      <c r="KU669" s="12"/>
      <c r="KV669" s="12"/>
      <c r="KW669" s="12"/>
      <c r="KX669" s="12"/>
      <c r="KY669" s="12"/>
      <c r="KZ669" s="12"/>
      <c r="LA669" s="12"/>
      <c r="LB669" s="12"/>
      <c r="LC669" s="12"/>
      <c r="LD669" s="12"/>
      <c r="LE669" s="12"/>
      <c r="LF669" s="12"/>
      <c r="LG669" s="12"/>
      <c r="LH669" s="12"/>
      <c r="LI669" s="12"/>
      <c r="LJ669" s="12"/>
      <c r="LK669" s="12"/>
      <c r="LL669" s="12"/>
      <c r="LM669" s="12"/>
      <c r="LN669" s="12"/>
      <c r="LO669" s="12"/>
      <c r="LP669" s="12"/>
      <c r="LQ669" s="12"/>
      <c r="LR669" s="12"/>
      <c r="LS669" s="12"/>
      <c r="LT669" s="12"/>
      <c r="LU669" s="12"/>
      <c r="LV669" s="12"/>
      <c r="LW669" s="12"/>
      <c r="LX669" s="12"/>
      <c r="LY669" s="12"/>
      <c r="LZ669" s="12"/>
      <c r="MA669" s="12"/>
      <c r="MB669" s="12"/>
      <c r="MC669" s="12"/>
      <c r="MD669" s="12"/>
      <c r="ME669" s="12"/>
      <c r="MF669" s="12"/>
      <c r="MG669" s="12"/>
      <c r="MH669" s="12"/>
      <c r="MI669" s="12"/>
      <c r="MJ669" s="12"/>
      <c r="MK669" s="12"/>
      <c r="ML669" s="12"/>
      <c r="MM669" s="12"/>
      <c r="MN669" s="12"/>
      <c r="MO669" s="12"/>
      <c r="MP669" s="12"/>
      <c r="MQ669" s="12"/>
      <c r="MR669" s="12"/>
      <c r="MS669" s="12"/>
      <c r="MT669" s="12"/>
      <c r="MU669" s="12"/>
      <c r="MV669" s="12"/>
      <c r="MW669" s="12"/>
      <c r="MX669" s="12"/>
      <c r="MY669" s="12"/>
      <c r="MZ669" s="12"/>
      <c r="NA669" s="12"/>
      <c r="NB669" s="12"/>
      <c r="NC669" s="12"/>
      <c r="ND669" s="12"/>
      <c r="NE669" s="12"/>
      <c r="NF669" s="12"/>
      <c r="NG669" s="12"/>
      <c r="NH669" s="12"/>
      <c r="NI669" s="12"/>
      <c r="NJ669" s="12"/>
      <c r="NK669" s="12"/>
      <c r="NL669" s="12"/>
      <c r="NM669" s="12"/>
      <c r="NN669" s="12"/>
      <c r="NO669" s="12"/>
      <c r="NP669" s="12"/>
      <c r="NQ669" s="12"/>
      <c r="NR669" s="12"/>
      <c r="NS669" s="12"/>
      <c r="NT669" s="12"/>
      <c r="NU669" s="12"/>
      <c r="NV669" s="12"/>
      <c r="NW669" s="12"/>
      <c r="NX669" s="12"/>
      <c r="NY669" s="12"/>
      <c r="NZ669" s="12"/>
      <c r="OA669" s="12"/>
      <c r="OB669" s="12"/>
      <c r="OC669" s="12"/>
      <c r="OD669" s="12"/>
      <c r="OE669" s="12"/>
      <c r="OF669" s="12"/>
      <c r="OG669" s="12"/>
      <c r="OH669" s="12"/>
      <c r="OI669" s="12"/>
      <c r="OJ669" s="12"/>
      <c r="OK669" s="12"/>
      <c r="OL669" s="12"/>
      <c r="OM669" s="12"/>
      <c r="ON669" s="12"/>
      <c r="OO669" s="12"/>
      <c r="OP669" s="12"/>
      <c r="OQ669" s="12"/>
      <c r="OR669" s="12"/>
      <c r="OS669" s="12"/>
      <c r="OT669" s="12"/>
      <c r="OU669" s="12"/>
      <c r="OV669" s="12"/>
      <c r="OW669" s="12"/>
      <c r="OX669" s="12"/>
      <c r="OY669" s="12"/>
      <c r="OZ669" s="12"/>
      <c r="PA669" s="12"/>
      <c r="PB669" s="12"/>
      <c r="PC669" s="12"/>
      <c r="PD669" s="12"/>
      <c r="PE669" s="12"/>
      <c r="PF669" s="12"/>
      <c r="PG669" s="12"/>
      <c r="PH669" s="12"/>
      <c r="PI669" s="12"/>
      <c r="PJ669" s="12"/>
      <c r="PK669" s="12"/>
      <c r="PL669" s="12"/>
      <c r="PM669" s="12"/>
      <c r="PN669" s="12"/>
      <c r="PO669" s="12"/>
      <c r="PP669" s="12"/>
    </row>
    <row r="670">
      <c r="A670" s="452"/>
      <c r="B670" s="45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  <c r="IB670" s="12"/>
      <c r="IC670" s="12"/>
      <c r="ID670" s="12"/>
      <c r="IE670" s="12"/>
      <c r="IF670" s="12"/>
      <c r="IG670" s="12"/>
      <c r="IH670" s="12"/>
      <c r="II670" s="12"/>
      <c r="IJ670" s="12"/>
      <c r="IK670" s="12"/>
      <c r="IL670" s="12"/>
      <c r="IM670" s="12"/>
      <c r="IN670" s="12"/>
      <c r="IO670" s="12"/>
      <c r="IP670" s="12"/>
      <c r="IQ670" s="12"/>
      <c r="IR670" s="12"/>
      <c r="IS670" s="12"/>
      <c r="IT670" s="12"/>
      <c r="IU670" s="12"/>
      <c r="IV670" s="12"/>
      <c r="IW670" s="12"/>
      <c r="IX670" s="12"/>
      <c r="IY670" s="12"/>
      <c r="IZ670" s="12"/>
      <c r="JA670" s="12"/>
      <c r="JB670" s="12"/>
      <c r="JC670" s="12"/>
      <c r="JD670" s="12"/>
      <c r="JE670" s="12"/>
      <c r="JF670" s="12"/>
      <c r="JG670" s="12"/>
      <c r="JH670" s="12"/>
      <c r="JI670" s="12"/>
      <c r="JJ670" s="12"/>
      <c r="JK670" s="12"/>
      <c r="JL670" s="12"/>
      <c r="JM670" s="12"/>
      <c r="JN670" s="12"/>
      <c r="JO670" s="12"/>
      <c r="JP670" s="12"/>
      <c r="JQ670" s="12"/>
      <c r="JR670" s="12"/>
      <c r="JS670" s="12"/>
      <c r="JT670" s="12"/>
      <c r="JU670" s="12"/>
      <c r="JV670" s="12"/>
      <c r="JW670" s="12"/>
      <c r="JX670" s="12"/>
      <c r="JY670" s="12"/>
      <c r="JZ670" s="12"/>
      <c r="KA670" s="12"/>
      <c r="KB670" s="12"/>
      <c r="KC670" s="12"/>
      <c r="KD670" s="12"/>
      <c r="KE670" s="12"/>
      <c r="KF670" s="12"/>
      <c r="KG670" s="12"/>
      <c r="KH670" s="12"/>
      <c r="KI670" s="12"/>
      <c r="KJ670" s="12"/>
      <c r="KK670" s="12"/>
      <c r="KL670" s="12"/>
      <c r="KM670" s="12"/>
      <c r="KN670" s="12"/>
      <c r="KO670" s="12"/>
      <c r="KP670" s="12"/>
      <c r="KQ670" s="12"/>
      <c r="KR670" s="12"/>
      <c r="KS670" s="12"/>
      <c r="KT670" s="12"/>
      <c r="KU670" s="12"/>
      <c r="KV670" s="12"/>
      <c r="KW670" s="12"/>
      <c r="KX670" s="12"/>
      <c r="KY670" s="12"/>
      <c r="KZ670" s="12"/>
      <c r="LA670" s="12"/>
      <c r="LB670" s="12"/>
      <c r="LC670" s="12"/>
      <c r="LD670" s="12"/>
      <c r="LE670" s="12"/>
      <c r="LF670" s="12"/>
      <c r="LG670" s="12"/>
      <c r="LH670" s="12"/>
      <c r="LI670" s="12"/>
      <c r="LJ670" s="12"/>
      <c r="LK670" s="12"/>
      <c r="LL670" s="12"/>
      <c r="LM670" s="12"/>
      <c r="LN670" s="12"/>
      <c r="LO670" s="12"/>
      <c r="LP670" s="12"/>
      <c r="LQ670" s="12"/>
      <c r="LR670" s="12"/>
      <c r="LS670" s="12"/>
      <c r="LT670" s="12"/>
      <c r="LU670" s="12"/>
      <c r="LV670" s="12"/>
      <c r="LW670" s="12"/>
      <c r="LX670" s="12"/>
      <c r="LY670" s="12"/>
      <c r="LZ670" s="12"/>
      <c r="MA670" s="12"/>
      <c r="MB670" s="12"/>
      <c r="MC670" s="12"/>
      <c r="MD670" s="12"/>
      <c r="ME670" s="12"/>
      <c r="MF670" s="12"/>
      <c r="MG670" s="12"/>
      <c r="MH670" s="12"/>
      <c r="MI670" s="12"/>
      <c r="MJ670" s="12"/>
      <c r="MK670" s="12"/>
      <c r="ML670" s="12"/>
      <c r="MM670" s="12"/>
      <c r="MN670" s="12"/>
      <c r="MO670" s="12"/>
      <c r="MP670" s="12"/>
      <c r="MQ670" s="12"/>
      <c r="MR670" s="12"/>
      <c r="MS670" s="12"/>
      <c r="MT670" s="12"/>
      <c r="MU670" s="12"/>
      <c r="MV670" s="12"/>
      <c r="MW670" s="12"/>
      <c r="MX670" s="12"/>
      <c r="MY670" s="12"/>
      <c r="MZ670" s="12"/>
      <c r="NA670" s="12"/>
      <c r="NB670" s="12"/>
      <c r="NC670" s="12"/>
      <c r="ND670" s="12"/>
      <c r="NE670" s="12"/>
      <c r="NF670" s="12"/>
      <c r="NG670" s="12"/>
      <c r="NH670" s="12"/>
      <c r="NI670" s="12"/>
      <c r="NJ670" s="12"/>
      <c r="NK670" s="12"/>
      <c r="NL670" s="12"/>
      <c r="NM670" s="12"/>
      <c r="NN670" s="12"/>
      <c r="NO670" s="12"/>
      <c r="NP670" s="12"/>
      <c r="NQ670" s="12"/>
      <c r="NR670" s="12"/>
      <c r="NS670" s="12"/>
      <c r="NT670" s="12"/>
      <c r="NU670" s="12"/>
      <c r="NV670" s="12"/>
      <c r="NW670" s="12"/>
      <c r="NX670" s="12"/>
      <c r="NY670" s="12"/>
      <c r="NZ670" s="12"/>
      <c r="OA670" s="12"/>
      <c r="OB670" s="12"/>
      <c r="OC670" s="12"/>
      <c r="OD670" s="12"/>
      <c r="OE670" s="12"/>
      <c r="OF670" s="12"/>
      <c r="OG670" s="12"/>
      <c r="OH670" s="12"/>
      <c r="OI670" s="12"/>
      <c r="OJ670" s="12"/>
      <c r="OK670" s="12"/>
      <c r="OL670" s="12"/>
      <c r="OM670" s="12"/>
      <c r="ON670" s="12"/>
      <c r="OO670" s="12"/>
      <c r="OP670" s="12"/>
      <c r="OQ670" s="12"/>
      <c r="OR670" s="12"/>
      <c r="OS670" s="12"/>
      <c r="OT670" s="12"/>
      <c r="OU670" s="12"/>
      <c r="OV670" s="12"/>
      <c r="OW670" s="12"/>
      <c r="OX670" s="12"/>
      <c r="OY670" s="12"/>
      <c r="OZ670" s="12"/>
      <c r="PA670" s="12"/>
      <c r="PB670" s="12"/>
      <c r="PC670" s="12"/>
      <c r="PD670" s="12"/>
      <c r="PE670" s="12"/>
      <c r="PF670" s="12"/>
      <c r="PG670" s="12"/>
      <c r="PH670" s="12"/>
      <c r="PI670" s="12"/>
      <c r="PJ670" s="12"/>
      <c r="PK670" s="12"/>
      <c r="PL670" s="12"/>
      <c r="PM670" s="12"/>
      <c r="PN670" s="12"/>
      <c r="PO670" s="12"/>
      <c r="PP670" s="12"/>
    </row>
    <row r="671">
      <c r="A671" s="452"/>
      <c r="B671" s="45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  <c r="IU671" s="12"/>
      <c r="IV671" s="12"/>
      <c r="IW671" s="12"/>
      <c r="IX671" s="12"/>
      <c r="IY671" s="12"/>
      <c r="IZ671" s="12"/>
      <c r="JA671" s="12"/>
      <c r="JB671" s="12"/>
      <c r="JC671" s="12"/>
      <c r="JD671" s="12"/>
      <c r="JE671" s="12"/>
      <c r="JF671" s="12"/>
      <c r="JG671" s="12"/>
      <c r="JH671" s="12"/>
      <c r="JI671" s="12"/>
      <c r="JJ671" s="12"/>
      <c r="JK671" s="12"/>
      <c r="JL671" s="12"/>
      <c r="JM671" s="12"/>
      <c r="JN671" s="12"/>
      <c r="JO671" s="12"/>
      <c r="JP671" s="12"/>
      <c r="JQ671" s="12"/>
      <c r="JR671" s="12"/>
      <c r="JS671" s="12"/>
      <c r="JT671" s="12"/>
      <c r="JU671" s="12"/>
      <c r="JV671" s="12"/>
      <c r="JW671" s="12"/>
      <c r="JX671" s="12"/>
      <c r="JY671" s="12"/>
      <c r="JZ671" s="12"/>
      <c r="KA671" s="12"/>
      <c r="KB671" s="12"/>
      <c r="KC671" s="12"/>
      <c r="KD671" s="12"/>
      <c r="KE671" s="12"/>
      <c r="KF671" s="12"/>
      <c r="KG671" s="12"/>
      <c r="KH671" s="12"/>
      <c r="KI671" s="12"/>
      <c r="KJ671" s="12"/>
      <c r="KK671" s="12"/>
      <c r="KL671" s="12"/>
      <c r="KM671" s="12"/>
      <c r="KN671" s="12"/>
      <c r="KO671" s="12"/>
      <c r="KP671" s="12"/>
      <c r="KQ671" s="12"/>
      <c r="KR671" s="12"/>
      <c r="KS671" s="12"/>
      <c r="KT671" s="12"/>
      <c r="KU671" s="12"/>
      <c r="KV671" s="12"/>
      <c r="KW671" s="12"/>
      <c r="KX671" s="12"/>
      <c r="KY671" s="12"/>
      <c r="KZ671" s="12"/>
      <c r="LA671" s="12"/>
      <c r="LB671" s="12"/>
      <c r="LC671" s="12"/>
      <c r="LD671" s="12"/>
      <c r="LE671" s="12"/>
      <c r="LF671" s="12"/>
      <c r="LG671" s="12"/>
      <c r="LH671" s="12"/>
      <c r="LI671" s="12"/>
      <c r="LJ671" s="12"/>
      <c r="LK671" s="12"/>
      <c r="LL671" s="12"/>
      <c r="LM671" s="12"/>
      <c r="LN671" s="12"/>
      <c r="LO671" s="12"/>
      <c r="LP671" s="12"/>
      <c r="LQ671" s="12"/>
      <c r="LR671" s="12"/>
      <c r="LS671" s="12"/>
      <c r="LT671" s="12"/>
      <c r="LU671" s="12"/>
      <c r="LV671" s="12"/>
      <c r="LW671" s="12"/>
      <c r="LX671" s="12"/>
      <c r="LY671" s="12"/>
      <c r="LZ671" s="12"/>
      <c r="MA671" s="12"/>
      <c r="MB671" s="12"/>
      <c r="MC671" s="12"/>
      <c r="MD671" s="12"/>
      <c r="ME671" s="12"/>
      <c r="MF671" s="12"/>
      <c r="MG671" s="12"/>
      <c r="MH671" s="12"/>
      <c r="MI671" s="12"/>
      <c r="MJ671" s="12"/>
      <c r="MK671" s="12"/>
      <c r="ML671" s="12"/>
      <c r="MM671" s="12"/>
      <c r="MN671" s="12"/>
      <c r="MO671" s="12"/>
      <c r="MP671" s="12"/>
      <c r="MQ671" s="12"/>
      <c r="MR671" s="12"/>
      <c r="MS671" s="12"/>
      <c r="MT671" s="12"/>
      <c r="MU671" s="12"/>
      <c r="MV671" s="12"/>
      <c r="MW671" s="12"/>
      <c r="MX671" s="12"/>
      <c r="MY671" s="12"/>
      <c r="MZ671" s="12"/>
      <c r="NA671" s="12"/>
      <c r="NB671" s="12"/>
      <c r="NC671" s="12"/>
      <c r="ND671" s="12"/>
      <c r="NE671" s="12"/>
      <c r="NF671" s="12"/>
      <c r="NG671" s="12"/>
      <c r="NH671" s="12"/>
      <c r="NI671" s="12"/>
      <c r="NJ671" s="12"/>
      <c r="NK671" s="12"/>
      <c r="NL671" s="12"/>
      <c r="NM671" s="12"/>
      <c r="NN671" s="12"/>
      <c r="NO671" s="12"/>
      <c r="NP671" s="12"/>
      <c r="NQ671" s="12"/>
      <c r="NR671" s="12"/>
      <c r="NS671" s="12"/>
      <c r="NT671" s="12"/>
      <c r="NU671" s="12"/>
      <c r="NV671" s="12"/>
      <c r="NW671" s="12"/>
      <c r="NX671" s="12"/>
      <c r="NY671" s="12"/>
      <c r="NZ671" s="12"/>
      <c r="OA671" s="12"/>
      <c r="OB671" s="12"/>
      <c r="OC671" s="12"/>
      <c r="OD671" s="12"/>
      <c r="OE671" s="12"/>
      <c r="OF671" s="12"/>
      <c r="OG671" s="12"/>
      <c r="OH671" s="12"/>
      <c r="OI671" s="12"/>
      <c r="OJ671" s="12"/>
      <c r="OK671" s="12"/>
      <c r="OL671" s="12"/>
      <c r="OM671" s="12"/>
      <c r="ON671" s="12"/>
      <c r="OO671" s="12"/>
      <c r="OP671" s="12"/>
      <c r="OQ671" s="12"/>
      <c r="OR671" s="12"/>
      <c r="OS671" s="12"/>
      <c r="OT671" s="12"/>
      <c r="OU671" s="12"/>
      <c r="OV671" s="12"/>
      <c r="OW671" s="12"/>
      <c r="OX671" s="12"/>
      <c r="OY671" s="12"/>
      <c r="OZ671" s="12"/>
      <c r="PA671" s="12"/>
      <c r="PB671" s="12"/>
      <c r="PC671" s="12"/>
      <c r="PD671" s="12"/>
      <c r="PE671" s="12"/>
      <c r="PF671" s="12"/>
      <c r="PG671" s="12"/>
      <c r="PH671" s="12"/>
      <c r="PI671" s="12"/>
      <c r="PJ671" s="12"/>
      <c r="PK671" s="12"/>
      <c r="PL671" s="12"/>
      <c r="PM671" s="12"/>
      <c r="PN671" s="12"/>
      <c r="PO671" s="12"/>
      <c r="PP671" s="12"/>
    </row>
    <row r="672">
      <c r="A672" s="452"/>
      <c r="B672" s="45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  <c r="IU672" s="12"/>
      <c r="IV672" s="12"/>
      <c r="IW672" s="12"/>
      <c r="IX672" s="12"/>
      <c r="IY672" s="12"/>
      <c r="IZ672" s="12"/>
      <c r="JA672" s="12"/>
      <c r="JB672" s="12"/>
      <c r="JC672" s="12"/>
      <c r="JD672" s="12"/>
      <c r="JE672" s="12"/>
      <c r="JF672" s="12"/>
      <c r="JG672" s="12"/>
      <c r="JH672" s="12"/>
      <c r="JI672" s="12"/>
      <c r="JJ672" s="12"/>
      <c r="JK672" s="12"/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  <c r="KB672" s="12"/>
      <c r="KC672" s="12"/>
      <c r="KD672" s="12"/>
      <c r="KE672" s="12"/>
      <c r="KF672" s="12"/>
      <c r="KG672" s="12"/>
      <c r="KH672" s="12"/>
      <c r="KI672" s="12"/>
      <c r="KJ672" s="12"/>
      <c r="KK672" s="12"/>
      <c r="KL672" s="12"/>
      <c r="KM672" s="12"/>
      <c r="KN672" s="12"/>
      <c r="KO672" s="12"/>
      <c r="KP672" s="12"/>
      <c r="KQ672" s="12"/>
      <c r="KR672" s="12"/>
      <c r="KS672" s="12"/>
      <c r="KT672" s="12"/>
      <c r="KU672" s="12"/>
      <c r="KV672" s="12"/>
      <c r="KW672" s="12"/>
      <c r="KX672" s="12"/>
      <c r="KY672" s="12"/>
      <c r="KZ672" s="12"/>
      <c r="LA672" s="12"/>
      <c r="LB672" s="12"/>
      <c r="LC672" s="12"/>
      <c r="LD672" s="12"/>
      <c r="LE672" s="12"/>
      <c r="LF672" s="12"/>
      <c r="LG672" s="12"/>
      <c r="LH672" s="12"/>
      <c r="LI672" s="12"/>
      <c r="LJ672" s="12"/>
      <c r="LK672" s="12"/>
      <c r="LL672" s="12"/>
      <c r="LM672" s="12"/>
      <c r="LN672" s="12"/>
      <c r="LO672" s="12"/>
      <c r="LP672" s="12"/>
      <c r="LQ672" s="12"/>
      <c r="LR672" s="12"/>
      <c r="LS672" s="12"/>
      <c r="LT672" s="12"/>
      <c r="LU672" s="12"/>
      <c r="LV672" s="12"/>
      <c r="LW672" s="12"/>
      <c r="LX672" s="12"/>
      <c r="LY672" s="12"/>
      <c r="LZ672" s="12"/>
      <c r="MA672" s="12"/>
      <c r="MB672" s="12"/>
      <c r="MC672" s="12"/>
      <c r="MD672" s="12"/>
      <c r="ME672" s="12"/>
      <c r="MF672" s="12"/>
      <c r="MG672" s="12"/>
      <c r="MH672" s="12"/>
      <c r="MI672" s="12"/>
      <c r="MJ672" s="12"/>
      <c r="MK672" s="12"/>
      <c r="ML672" s="12"/>
      <c r="MM672" s="12"/>
      <c r="MN672" s="12"/>
      <c r="MO672" s="12"/>
      <c r="MP672" s="12"/>
      <c r="MQ672" s="12"/>
      <c r="MR672" s="12"/>
      <c r="MS672" s="12"/>
      <c r="MT672" s="12"/>
      <c r="MU672" s="12"/>
      <c r="MV672" s="12"/>
      <c r="MW672" s="12"/>
      <c r="MX672" s="12"/>
      <c r="MY672" s="12"/>
      <c r="MZ672" s="12"/>
      <c r="NA672" s="12"/>
      <c r="NB672" s="12"/>
      <c r="NC672" s="12"/>
      <c r="ND672" s="12"/>
      <c r="NE672" s="12"/>
      <c r="NF672" s="12"/>
      <c r="NG672" s="12"/>
      <c r="NH672" s="12"/>
      <c r="NI672" s="12"/>
      <c r="NJ672" s="12"/>
      <c r="NK672" s="12"/>
      <c r="NL672" s="12"/>
      <c r="NM672" s="12"/>
      <c r="NN672" s="12"/>
      <c r="NO672" s="12"/>
      <c r="NP672" s="12"/>
      <c r="NQ672" s="12"/>
      <c r="NR672" s="12"/>
      <c r="NS672" s="12"/>
      <c r="NT672" s="12"/>
      <c r="NU672" s="12"/>
      <c r="NV672" s="12"/>
      <c r="NW672" s="12"/>
      <c r="NX672" s="12"/>
      <c r="NY672" s="12"/>
      <c r="NZ672" s="12"/>
      <c r="OA672" s="12"/>
      <c r="OB672" s="12"/>
      <c r="OC672" s="12"/>
      <c r="OD672" s="12"/>
      <c r="OE672" s="12"/>
      <c r="OF672" s="12"/>
      <c r="OG672" s="12"/>
      <c r="OH672" s="12"/>
      <c r="OI672" s="12"/>
      <c r="OJ672" s="12"/>
      <c r="OK672" s="12"/>
      <c r="OL672" s="12"/>
      <c r="OM672" s="12"/>
      <c r="ON672" s="12"/>
      <c r="OO672" s="12"/>
      <c r="OP672" s="12"/>
      <c r="OQ672" s="12"/>
      <c r="OR672" s="12"/>
      <c r="OS672" s="12"/>
      <c r="OT672" s="12"/>
      <c r="OU672" s="12"/>
      <c r="OV672" s="12"/>
      <c r="OW672" s="12"/>
      <c r="OX672" s="12"/>
      <c r="OY672" s="12"/>
      <c r="OZ672" s="12"/>
      <c r="PA672" s="12"/>
      <c r="PB672" s="12"/>
      <c r="PC672" s="12"/>
      <c r="PD672" s="12"/>
      <c r="PE672" s="12"/>
      <c r="PF672" s="12"/>
      <c r="PG672" s="12"/>
      <c r="PH672" s="12"/>
      <c r="PI672" s="12"/>
      <c r="PJ672" s="12"/>
      <c r="PK672" s="12"/>
      <c r="PL672" s="12"/>
      <c r="PM672" s="12"/>
      <c r="PN672" s="12"/>
      <c r="PO672" s="12"/>
      <c r="PP672" s="12"/>
    </row>
    <row r="673">
      <c r="A673" s="452"/>
      <c r="B673" s="45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  <c r="IU673" s="12"/>
      <c r="IV673" s="12"/>
      <c r="IW673" s="12"/>
      <c r="IX673" s="12"/>
      <c r="IY673" s="12"/>
      <c r="IZ673" s="12"/>
      <c r="JA673" s="12"/>
      <c r="JB673" s="12"/>
      <c r="JC673" s="12"/>
      <c r="JD673" s="12"/>
      <c r="JE673" s="12"/>
      <c r="JF673" s="12"/>
      <c r="JG673" s="12"/>
      <c r="JH673" s="12"/>
      <c r="JI673" s="12"/>
      <c r="JJ673" s="12"/>
      <c r="JK673" s="12"/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  <c r="KB673" s="12"/>
      <c r="KC673" s="12"/>
      <c r="KD673" s="12"/>
      <c r="KE673" s="12"/>
      <c r="KF673" s="12"/>
      <c r="KG673" s="12"/>
      <c r="KH673" s="12"/>
      <c r="KI673" s="12"/>
      <c r="KJ673" s="12"/>
      <c r="KK673" s="12"/>
      <c r="KL673" s="12"/>
      <c r="KM673" s="12"/>
      <c r="KN673" s="12"/>
      <c r="KO673" s="12"/>
      <c r="KP673" s="12"/>
      <c r="KQ673" s="12"/>
      <c r="KR673" s="12"/>
      <c r="KS673" s="12"/>
      <c r="KT673" s="12"/>
      <c r="KU673" s="12"/>
      <c r="KV673" s="12"/>
      <c r="KW673" s="12"/>
      <c r="KX673" s="12"/>
      <c r="KY673" s="12"/>
      <c r="KZ673" s="12"/>
      <c r="LA673" s="12"/>
      <c r="LB673" s="12"/>
      <c r="LC673" s="12"/>
      <c r="LD673" s="12"/>
      <c r="LE673" s="12"/>
      <c r="LF673" s="12"/>
      <c r="LG673" s="12"/>
      <c r="LH673" s="12"/>
      <c r="LI673" s="12"/>
      <c r="LJ673" s="12"/>
      <c r="LK673" s="12"/>
      <c r="LL673" s="12"/>
      <c r="LM673" s="12"/>
      <c r="LN673" s="12"/>
      <c r="LO673" s="12"/>
      <c r="LP673" s="12"/>
      <c r="LQ673" s="12"/>
      <c r="LR673" s="12"/>
      <c r="LS673" s="12"/>
      <c r="LT673" s="12"/>
      <c r="LU673" s="12"/>
      <c r="LV673" s="12"/>
      <c r="LW673" s="12"/>
      <c r="LX673" s="12"/>
      <c r="LY673" s="12"/>
      <c r="LZ673" s="12"/>
      <c r="MA673" s="12"/>
      <c r="MB673" s="12"/>
      <c r="MC673" s="12"/>
      <c r="MD673" s="12"/>
      <c r="ME673" s="12"/>
      <c r="MF673" s="12"/>
      <c r="MG673" s="12"/>
      <c r="MH673" s="12"/>
      <c r="MI673" s="12"/>
      <c r="MJ673" s="12"/>
      <c r="MK673" s="12"/>
      <c r="ML673" s="12"/>
      <c r="MM673" s="12"/>
      <c r="MN673" s="12"/>
      <c r="MO673" s="12"/>
      <c r="MP673" s="12"/>
      <c r="MQ673" s="12"/>
      <c r="MR673" s="12"/>
      <c r="MS673" s="12"/>
      <c r="MT673" s="12"/>
      <c r="MU673" s="12"/>
      <c r="MV673" s="12"/>
      <c r="MW673" s="12"/>
      <c r="MX673" s="12"/>
      <c r="MY673" s="12"/>
      <c r="MZ673" s="12"/>
      <c r="NA673" s="12"/>
      <c r="NB673" s="12"/>
      <c r="NC673" s="12"/>
      <c r="ND673" s="12"/>
      <c r="NE673" s="12"/>
      <c r="NF673" s="12"/>
      <c r="NG673" s="12"/>
      <c r="NH673" s="12"/>
      <c r="NI673" s="12"/>
      <c r="NJ673" s="12"/>
      <c r="NK673" s="12"/>
      <c r="NL673" s="12"/>
      <c r="NM673" s="12"/>
      <c r="NN673" s="12"/>
      <c r="NO673" s="12"/>
      <c r="NP673" s="12"/>
      <c r="NQ673" s="12"/>
      <c r="NR673" s="12"/>
      <c r="NS673" s="12"/>
      <c r="NT673" s="12"/>
      <c r="NU673" s="12"/>
      <c r="NV673" s="12"/>
      <c r="NW673" s="12"/>
      <c r="NX673" s="12"/>
      <c r="NY673" s="12"/>
      <c r="NZ673" s="12"/>
      <c r="OA673" s="12"/>
      <c r="OB673" s="12"/>
      <c r="OC673" s="12"/>
      <c r="OD673" s="12"/>
      <c r="OE673" s="12"/>
      <c r="OF673" s="12"/>
      <c r="OG673" s="12"/>
      <c r="OH673" s="12"/>
      <c r="OI673" s="12"/>
      <c r="OJ673" s="12"/>
      <c r="OK673" s="12"/>
      <c r="OL673" s="12"/>
      <c r="OM673" s="12"/>
      <c r="ON673" s="12"/>
      <c r="OO673" s="12"/>
      <c r="OP673" s="12"/>
      <c r="OQ673" s="12"/>
      <c r="OR673" s="12"/>
      <c r="OS673" s="12"/>
      <c r="OT673" s="12"/>
      <c r="OU673" s="12"/>
      <c r="OV673" s="12"/>
      <c r="OW673" s="12"/>
      <c r="OX673" s="12"/>
      <c r="OY673" s="12"/>
      <c r="OZ673" s="12"/>
      <c r="PA673" s="12"/>
      <c r="PB673" s="12"/>
      <c r="PC673" s="12"/>
      <c r="PD673" s="12"/>
      <c r="PE673" s="12"/>
      <c r="PF673" s="12"/>
      <c r="PG673" s="12"/>
      <c r="PH673" s="12"/>
      <c r="PI673" s="12"/>
      <c r="PJ673" s="12"/>
      <c r="PK673" s="12"/>
      <c r="PL673" s="12"/>
      <c r="PM673" s="12"/>
      <c r="PN673" s="12"/>
      <c r="PO673" s="12"/>
      <c r="PP673" s="12"/>
    </row>
    <row r="674">
      <c r="A674" s="452"/>
      <c r="B674" s="45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  <c r="KB674" s="12"/>
      <c r="KC674" s="12"/>
      <c r="KD674" s="12"/>
      <c r="KE674" s="12"/>
      <c r="KF674" s="12"/>
      <c r="KG674" s="12"/>
      <c r="KH674" s="12"/>
      <c r="KI674" s="12"/>
      <c r="KJ674" s="12"/>
      <c r="KK674" s="12"/>
      <c r="KL674" s="12"/>
      <c r="KM674" s="12"/>
      <c r="KN674" s="12"/>
      <c r="KO674" s="12"/>
      <c r="KP674" s="12"/>
      <c r="KQ674" s="12"/>
      <c r="KR674" s="12"/>
      <c r="KS674" s="12"/>
      <c r="KT674" s="12"/>
      <c r="KU674" s="12"/>
      <c r="KV674" s="12"/>
      <c r="KW674" s="12"/>
      <c r="KX674" s="12"/>
      <c r="KY674" s="12"/>
      <c r="KZ674" s="12"/>
      <c r="LA674" s="12"/>
      <c r="LB674" s="12"/>
      <c r="LC674" s="12"/>
      <c r="LD674" s="12"/>
      <c r="LE674" s="12"/>
      <c r="LF674" s="12"/>
      <c r="LG674" s="12"/>
      <c r="LH674" s="12"/>
      <c r="LI674" s="12"/>
      <c r="LJ674" s="12"/>
      <c r="LK674" s="12"/>
      <c r="LL674" s="12"/>
      <c r="LM674" s="12"/>
      <c r="LN674" s="12"/>
      <c r="LO674" s="12"/>
      <c r="LP674" s="12"/>
      <c r="LQ674" s="12"/>
      <c r="LR674" s="12"/>
      <c r="LS674" s="12"/>
      <c r="LT674" s="12"/>
      <c r="LU674" s="12"/>
      <c r="LV674" s="12"/>
      <c r="LW674" s="12"/>
      <c r="LX674" s="12"/>
      <c r="LY674" s="12"/>
      <c r="LZ674" s="12"/>
      <c r="MA674" s="12"/>
      <c r="MB674" s="12"/>
      <c r="MC674" s="12"/>
      <c r="MD674" s="12"/>
      <c r="ME674" s="12"/>
      <c r="MF674" s="12"/>
      <c r="MG674" s="12"/>
      <c r="MH674" s="12"/>
      <c r="MI674" s="12"/>
      <c r="MJ674" s="12"/>
      <c r="MK674" s="12"/>
      <c r="ML674" s="12"/>
      <c r="MM674" s="12"/>
      <c r="MN674" s="12"/>
      <c r="MO674" s="12"/>
      <c r="MP674" s="12"/>
      <c r="MQ674" s="12"/>
      <c r="MR674" s="12"/>
      <c r="MS674" s="12"/>
      <c r="MT674" s="12"/>
      <c r="MU674" s="12"/>
      <c r="MV674" s="12"/>
      <c r="MW674" s="12"/>
      <c r="MX674" s="12"/>
      <c r="MY674" s="12"/>
      <c r="MZ674" s="12"/>
      <c r="NA674" s="12"/>
      <c r="NB674" s="12"/>
      <c r="NC674" s="12"/>
      <c r="ND674" s="12"/>
      <c r="NE674" s="12"/>
      <c r="NF674" s="12"/>
      <c r="NG674" s="12"/>
      <c r="NH674" s="12"/>
      <c r="NI674" s="12"/>
      <c r="NJ674" s="12"/>
      <c r="NK674" s="12"/>
      <c r="NL674" s="12"/>
      <c r="NM674" s="12"/>
      <c r="NN674" s="12"/>
      <c r="NO674" s="12"/>
      <c r="NP674" s="12"/>
      <c r="NQ674" s="12"/>
      <c r="NR674" s="12"/>
      <c r="NS674" s="12"/>
      <c r="NT674" s="12"/>
      <c r="NU674" s="12"/>
      <c r="NV674" s="12"/>
      <c r="NW674" s="12"/>
      <c r="NX674" s="12"/>
      <c r="NY674" s="12"/>
      <c r="NZ674" s="12"/>
      <c r="OA674" s="12"/>
      <c r="OB674" s="12"/>
      <c r="OC674" s="12"/>
      <c r="OD674" s="12"/>
      <c r="OE674" s="12"/>
      <c r="OF674" s="12"/>
      <c r="OG674" s="12"/>
      <c r="OH674" s="12"/>
      <c r="OI674" s="12"/>
      <c r="OJ674" s="12"/>
      <c r="OK674" s="12"/>
      <c r="OL674" s="12"/>
      <c r="OM674" s="12"/>
      <c r="ON674" s="12"/>
      <c r="OO674" s="12"/>
      <c r="OP674" s="12"/>
      <c r="OQ674" s="12"/>
      <c r="OR674" s="12"/>
      <c r="OS674" s="12"/>
      <c r="OT674" s="12"/>
      <c r="OU674" s="12"/>
      <c r="OV674" s="12"/>
      <c r="OW674" s="12"/>
      <c r="OX674" s="12"/>
      <c r="OY674" s="12"/>
      <c r="OZ674" s="12"/>
      <c r="PA674" s="12"/>
      <c r="PB674" s="12"/>
      <c r="PC674" s="12"/>
      <c r="PD674" s="12"/>
      <c r="PE674" s="12"/>
      <c r="PF674" s="12"/>
      <c r="PG674" s="12"/>
      <c r="PH674" s="12"/>
      <c r="PI674" s="12"/>
      <c r="PJ674" s="12"/>
      <c r="PK674" s="12"/>
      <c r="PL674" s="12"/>
      <c r="PM674" s="12"/>
      <c r="PN674" s="12"/>
      <c r="PO674" s="12"/>
      <c r="PP674" s="12"/>
    </row>
    <row r="675">
      <c r="A675" s="452"/>
      <c r="B675" s="45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  <c r="HA675" s="12"/>
      <c r="HB675" s="12"/>
      <c r="HC675" s="12"/>
      <c r="HD675" s="12"/>
      <c r="HE675" s="12"/>
      <c r="HF675" s="12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  <c r="HZ675" s="12"/>
      <c r="IA675" s="12"/>
      <c r="IB675" s="12"/>
      <c r="IC675" s="12"/>
      <c r="ID675" s="12"/>
      <c r="IE675" s="12"/>
      <c r="IF675" s="12"/>
      <c r="IG675" s="12"/>
      <c r="IH675" s="12"/>
      <c r="II675" s="12"/>
      <c r="IJ675" s="12"/>
      <c r="IK675" s="12"/>
      <c r="IL675" s="12"/>
      <c r="IM675" s="12"/>
      <c r="IN675" s="12"/>
      <c r="IO675" s="12"/>
      <c r="IP675" s="12"/>
      <c r="IQ675" s="12"/>
      <c r="IR675" s="12"/>
      <c r="IS675" s="12"/>
      <c r="IT675" s="12"/>
      <c r="IU675" s="12"/>
      <c r="IV675" s="12"/>
      <c r="IW675" s="12"/>
      <c r="IX675" s="12"/>
      <c r="IY675" s="12"/>
      <c r="IZ675" s="12"/>
      <c r="JA675" s="12"/>
      <c r="JB675" s="12"/>
      <c r="JC675" s="12"/>
      <c r="JD675" s="12"/>
      <c r="JE675" s="12"/>
      <c r="JF675" s="12"/>
      <c r="JG675" s="12"/>
      <c r="JH675" s="12"/>
      <c r="JI675" s="12"/>
      <c r="JJ675" s="12"/>
      <c r="JK675" s="12"/>
      <c r="JL675" s="12"/>
      <c r="JM675" s="12"/>
      <c r="JN675" s="12"/>
      <c r="JO675" s="12"/>
      <c r="JP675" s="12"/>
      <c r="JQ675" s="12"/>
      <c r="JR675" s="12"/>
      <c r="JS675" s="12"/>
      <c r="JT675" s="12"/>
      <c r="JU675" s="12"/>
      <c r="JV675" s="12"/>
      <c r="JW675" s="12"/>
      <c r="JX675" s="12"/>
      <c r="JY675" s="12"/>
      <c r="JZ675" s="12"/>
      <c r="KA675" s="12"/>
      <c r="KB675" s="12"/>
      <c r="KC675" s="12"/>
      <c r="KD675" s="12"/>
      <c r="KE675" s="12"/>
      <c r="KF675" s="12"/>
      <c r="KG675" s="12"/>
      <c r="KH675" s="12"/>
      <c r="KI675" s="12"/>
      <c r="KJ675" s="12"/>
      <c r="KK675" s="12"/>
      <c r="KL675" s="12"/>
      <c r="KM675" s="12"/>
      <c r="KN675" s="12"/>
      <c r="KO675" s="12"/>
      <c r="KP675" s="12"/>
      <c r="KQ675" s="12"/>
      <c r="KR675" s="12"/>
      <c r="KS675" s="12"/>
      <c r="KT675" s="12"/>
      <c r="KU675" s="12"/>
      <c r="KV675" s="12"/>
      <c r="KW675" s="12"/>
      <c r="KX675" s="12"/>
      <c r="KY675" s="12"/>
      <c r="KZ675" s="12"/>
      <c r="LA675" s="12"/>
      <c r="LB675" s="12"/>
      <c r="LC675" s="12"/>
      <c r="LD675" s="12"/>
      <c r="LE675" s="12"/>
      <c r="LF675" s="12"/>
      <c r="LG675" s="12"/>
      <c r="LH675" s="12"/>
      <c r="LI675" s="12"/>
      <c r="LJ675" s="12"/>
      <c r="LK675" s="12"/>
      <c r="LL675" s="12"/>
      <c r="LM675" s="12"/>
      <c r="LN675" s="12"/>
      <c r="LO675" s="12"/>
      <c r="LP675" s="12"/>
      <c r="LQ675" s="12"/>
      <c r="LR675" s="12"/>
      <c r="LS675" s="12"/>
      <c r="LT675" s="12"/>
      <c r="LU675" s="12"/>
      <c r="LV675" s="12"/>
      <c r="LW675" s="12"/>
      <c r="LX675" s="12"/>
      <c r="LY675" s="12"/>
      <c r="LZ675" s="12"/>
      <c r="MA675" s="12"/>
      <c r="MB675" s="12"/>
      <c r="MC675" s="12"/>
      <c r="MD675" s="12"/>
      <c r="ME675" s="12"/>
      <c r="MF675" s="12"/>
      <c r="MG675" s="12"/>
      <c r="MH675" s="12"/>
      <c r="MI675" s="12"/>
      <c r="MJ675" s="12"/>
      <c r="MK675" s="12"/>
      <c r="ML675" s="12"/>
      <c r="MM675" s="12"/>
      <c r="MN675" s="12"/>
      <c r="MO675" s="12"/>
      <c r="MP675" s="12"/>
      <c r="MQ675" s="12"/>
      <c r="MR675" s="12"/>
      <c r="MS675" s="12"/>
      <c r="MT675" s="12"/>
      <c r="MU675" s="12"/>
      <c r="MV675" s="12"/>
      <c r="MW675" s="12"/>
      <c r="MX675" s="12"/>
      <c r="MY675" s="12"/>
      <c r="MZ675" s="12"/>
      <c r="NA675" s="12"/>
      <c r="NB675" s="12"/>
      <c r="NC675" s="12"/>
      <c r="ND675" s="12"/>
      <c r="NE675" s="12"/>
      <c r="NF675" s="12"/>
      <c r="NG675" s="12"/>
      <c r="NH675" s="12"/>
      <c r="NI675" s="12"/>
      <c r="NJ675" s="12"/>
      <c r="NK675" s="12"/>
      <c r="NL675" s="12"/>
      <c r="NM675" s="12"/>
      <c r="NN675" s="12"/>
      <c r="NO675" s="12"/>
      <c r="NP675" s="12"/>
      <c r="NQ675" s="12"/>
      <c r="NR675" s="12"/>
      <c r="NS675" s="12"/>
      <c r="NT675" s="12"/>
      <c r="NU675" s="12"/>
      <c r="NV675" s="12"/>
      <c r="NW675" s="12"/>
      <c r="NX675" s="12"/>
      <c r="NY675" s="12"/>
      <c r="NZ675" s="12"/>
      <c r="OA675" s="12"/>
      <c r="OB675" s="12"/>
      <c r="OC675" s="12"/>
      <c r="OD675" s="12"/>
      <c r="OE675" s="12"/>
      <c r="OF675" s="12"/>
      <c r="OG675" s="12"/>
      <c r="OH675" s="12"/>
      <c r="OI675" s="12"/>
      <c r="OJ675" s="12"/>
      <c r="OK675" s="12"/>
      <c r="OL675" s="12"/>
      <c r="OM675" s="12"/>
      <c r="ON675" s="12"/>
      <c r="OO675" s="12"/>
      <c r="OP675" s="12"/>
      <c r="OQ675" s="12"/>
      <c r="OR675" s="12"/>
      <c r="OS675" s="12"/>
      <c r="OT675" s="12"/>
      <c r="OU675" s="12"/>
      <c r="OV675" s="12"/>
      <c r="OW675" s="12"/>
      <c r="OX675" s="12"/>
      <c r="OY675" s="12"/>
      <c r="OZ675" s="12"/>
      <c r="PA675" s="12"/>
      <c r="PB675" s="12"/>
      <c r="PC675" s="12"/>
      <c r="PD675" s="12"/>
      <c r="PE675" s="12"/>
      <c r="PF675" s="12"/>
      <c r="PG675" s="12"/>
      <c r="PH675" s="12"/>
      <c r="PI675" s="12"/>
      <c r="PJ675" s="12"/>
      <c r="PK675" s="12"/>
      <c r="PL675" s="12"/>
      <c r="PM675" s="12"/>
      <c r="PN675" s="12"/>
      <c r="PO675" s="12"/>
      <c r="PP675" s="12"/>
    </row>
    <row r="676">
      <c r="A676" s="452"/>
      <c r="B676" s="45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  <c r="IB676" s="12"/>
      <c r="IC676" s="12"/>
      <c r="ID676" s="12"/>
      <c r="IE676" s="12"/>
      <c r="IF676" s="12"/>
      <c r="IG676" s="12"/>
      <c r="IH676" s="12"/>
      <c r="II676" s="12"/>
      <c r="IJ676" s="12"/>
      <c r="IK676" s="12"/>
      <c r="IL676" s="12"/>
      <c r="IM676" s="12"/>
      <c r="IN676" s="12"/>
      <c r="IO676" s="12"/>
      <c r="IP676" s="12"/>
      <c r="IQ676" s="12"/>
      <c r="IR676" s="12"/>
      <c r="IS676" s="12"/>
      <c r="IT676" s="12"/>
      <c r="IU676" s="12"/>
      <c r="IV676" s="12"/>
      <c r="IW676" s="12"/>
      <c r="IX676" s="12"/>
      <c r="IY676" s="12"/>
      <c r="IZ676" s="12"/>
      <c r="JA676" s="12"/>
      <c r="JB676" s="12"/>
      <c r="JC676" s="12"/>
      <c r="JD676" s="12"/>
      <c r="JE676" s="12"/>
      <c r="JF676" s="12"/>
      <c r="JG676" s="12"/>
      <c r="JH676" s="12"/>
      <c r="JI676" s="12"/>
      <c r="JJ676" s="12"/>
      <c r="JK676" s="12"/>
      <c r="JL676" s="12"/>
      <c r="JM676" s="12"/>
      <c r="JN676" s="12"/>
      <c r="JO676" s="12"/>
      <c r="JP676" s="12"/>
      <c r="JQ676" s="12"/>
      <c r="JR676" s="12"/>
      <c r="JS676" s="12"/>
      <c r="JT676" s="12"/>
      <c r="JU676" s="12"/>
      <c r="JV676" s="12"/>
      <c r="JW676" s="12"/>
      <c r="JX676" s="12"/>
      <c r="JY676" s="12"/>
      <c r="JZ676" s="12"/>
      <c r="KA676" s="12"/>
      <c r="KB676" s="12"/>
      <c r="KC676" s="12"/>
      <c r="KD676" s="12"/>
      <c r="KE676" s="12"/>
      <c r="KF676" s="12"/>
      <c r="KG676" s="12"/>
      <c r="KH676" s="12"/>
      <c r="KI676" s="12"/>
      <c r="KJ676" s="12"/>
      <c r="KK676" s="12"/>
      <c r="KL676" s="12"/>
      <c r="KM676" s="12"/>
      <c r="KN676" s="12"/>
      <c r="KO676" s="12"/>
      <c r="KP676" s="12"/>
      <c r="KQ676" s="12"/>
      <c r="KR676" s="12"/>
      <c r="KS676" s="12"/>
      <c r="KT676" s="12"/>
      <c r="KU676" s="12"/>
      <c r="KV676" s="12"/>
      <c r="KW676" s="12"/>
      <c r="KX676" s="12"/>
      <c r="KY676" s="12"/>
      <c r="KZ676" s="12"/>
      <c r="LA676" s="12"/>
      <c r="LB676" s="12"/>
      <c r="LC676" s="12"/>
      <c r="LD676" s="12"/>
      <c r="LE676" s="12"/>
      <c r="LF676" s="12"/>
      <c r="LG676" s="12"/>
      <c r="LH676" s="12"/>
      <c r="LI676" s="12"/>
      <c r="LJ676" s="12"/>
      <c r="LK676" s="12"/>
      <c r="LL676" s="12"/>
      <c r="LM676" s="12"/>
      <c r="LN676" s="12"/>
      <c r="LO676" s="12"/>
      <c r="LP676" s="12"/>
      <c r="LQ676" s="12"/>
      <c r="LR676" s="12"/>
      <c r="LS676" s="12"/>
      <c r="LT676" s="12"/>
      <c r="LU676" s="12"/>
      <c r="LV676" s="12"/>
      <c r="LW676" s="12"/>
      <c r="LX676" s="12"/>
      <c r="LY676" s="12"/>
      <c r="LZ676" s="12"/>
      <c r="MA676" s="12"/>
      <c r="MB676" s="12"/>
      <c r="MC676" s="12"/>
      <c r="MD676" s="12"/>
      <c r="ME676" s="12"/>
      <c r="MF676" s="12"/>
      <c r="MG676" s="12"/>
      <c r="MH676" s="12"/>
      <c r="MI676" s="12"/>
      <c r="MJ676" s="12"/>
      <c r="MK676" s="12"/>
      <c r="ML676" s="12"/>
      <c r="MM676" s="12"/>
      <c r="MN676" s="12"/>
      <c r="MO676" s="12"/>
      <c r="MP676" s="12"/>
      <c r="MQ676" s="12"/>
      <c r="MR676" s="12"/>
      <c r="MS676" s="12"/>
      <c r="MT676" s="12"/>
      <c r="MU676" s="12"/>
      <c r="MV676" s="12"/>
      <c r="MW676" s="12"/>
      <c r="MX676" s="12"/>
      <c r="MY676" s="12"/>
      <c r="MZ676" s="12"/>
      <c r="NA676" s="12"/>
      <c r="NB676" s="12"/>
      <c r="NC676" s="12"/>
      <c r="ND676" s="12"/>
      <c r="NE676" s="12"/>
      <c r="NF676" s="12"/>
      <c r="NG676" s="12"/>
      <c r="NH676" s="12"/>
      <c r="NI676" s="12"/>
      <c r="NJ676" s="12"/>
      <c r="NK676" s="12"/>
      <c r="NL676" s="12"/>
      <c r="NM676" s="12"/>
      <c r="NN676" s="12"/>
      <c r="NO676" s="12"/>
      <c r="NP676" s="12"/>
      <c r="NQ676" s="12"/>
      <c r="NR676" s="12"/>
      <c r="NS676" s="12"/>
      <c r="NT676" s="12"/>
      <c r="NU676" s="12"/>
      <c r="NV676" s="12"/>
      <c r="NW676" s="12"/>
      <c r="NX676" s="12"/>
      <c r="NY676" s="12"/>
      <c r="NZ676" s="12"/>
      <c r="OA676" s="12"/>
      <c r="OB676" s="12"/>
      <c r="OC676" s="12"/>
      <c r="OD676" s="12"/>
      <c r="OE676" s="12"/>
      <c r="OF676" s="12"/>
      <c r="OG676" s="12"/>
      <c r="OH676" s="12"/>
      <c r="OI676" s="12"/>
      <c r="OJ676" s="12"/>
      <c r="OK676" s="12"/>
      <c r="OL676" s="12"/>
      <c r="OM676" s="12"/>
      <c r="ON676" s="12"/>
      <c r="OO676" s="12"/>
      <c r="OP676" s="12"/>
      <c r="OQ676" s="12"/>
      <c r="OR676" s="12"/>
      <c r="OS676" s="12"/>
      <c r="OT676" s="12"/>
      <c r="OU676" s="12"/>
      <c r="OV676" s="12"/>
      <c r="OW676" s="12"/>
      <c r="OX676" s="12"/>
      <c r="OY676" s="12"/>
      <c r="OZ676" s="12"/>
      <c r="PA676" s="12"/>
      <c r="PB676" s="12"/>
      <c r="PC676" s="12"/>
      <c r="PD676" s="12"/>
      <c r="PE676" s="12"/>
      <c r="PF676" s="12"/>
      <c r="PG676" s="12"/>
      <c r="PH676" s="12"/>
      <c r="PI676" s="12"/>
      <c r="PJ676" s="12"/>
      <c r="PK676" s="12"/>
      <c r="PL676" s="12"/>
      <c r="PM676" s="12"/>
      <c r="PN676" s="12"/>
      <c r="PO676" s="12"/>
      <c r="PP676" s="12"/>
    </row>
    <row r="677">
      <c r="A677" s="452"/>
      <c r="B677" s="45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  <c r="IB677" s="12"/>
      <c r="IC677" s="12"/>
      <c r="ID677" s="12"/>
      <c r="IE677" s="12"/>
      <c r="IF677" s="12"/>
      <c r="IG677" s="12"/>
      <c r="IH677" s="12"/>
      <c r="II677" s="12"/>
      <c r="IJ677" s="12"/>
      <c r="IK677" s="12"/>
      <c r="IL677" s="12"/>
      <c r="IM677" s="12"/>
      <c r="IN677" s="12"/>
      <c r="IO677" s="12"/>
      <c r="IP677" s="12"/>
      <c r="IQ677" s="12"/>
      <c r="IR677" s="12"/>
      <c r="IS677" s="12"/>
      <c r="IT677" s="12"/>
      <c r="IU677" s="12"/>
      <c r="IV677" s="12"/>
      <c r="IW677" s="12"/>
      <c r="IX677" s="12"/>
      <c r="IY677" s="12"/>
      <c r="IZ677" s="12"/>
      <c r="JA677" s="12"/>
      <c r="JB677" s="12"/>
      <c r="JC677" s="12"/>
      <c r="JD677" s="12"/>
      <c r="JE677" s="12"/>
      <c r="JF677" s="12"/>
      <c r="JG677" s="12"/>
      <c r="JH677" s="12"/>
      <c r="JI677" s="12"/>
      <c r="JJ677" s="12"/>
      <c r="JK677" s="12"/>
      <c r="JL677" s="12"/>
      <c r="JM677" s="12"/>
      <c r="JN677" s="12"/>
      <c r="JO677" s="12"/>
      <c r="JP677" s="12"/>
      <c r="JQ677" s="12"/>
      <c r="JR677" s="12"/>
      <c r="JS677" s="12"/>
      <c r="JT677" s="12"/>
      <c r="JU677" s="12"/>
      <c r="JV677" s="12"/>
      <c r="JW677" s="12"/>
      <c r="JX677" s="12"/>
      <c r="JY677" s="12"/>
      <c r="JZ677" s="12"/>
      <c r="KA677" s="12"/>
      <c r="KB677" s="12"/>
      <c r="KC677" s="12"/>
      <c r="KD677" s="12"/>
      <c r="KE677" s="12"/>
      <c r="KF677" s="12"/>
      <c r="KG677" s="12"/>
      <c r="KH677" s="12"/>
      <c r="KI677" s="12"/>
      <c r="KJ677" s="12"/>
      <c r="KK677" s="12"/>
      <c r="KL677" s="12"/>
      <c r="KM677" s="12"/>
      <c r="KN677" s="12"/>
      <c r="KO677" s="12"/>
      <c r="KP677" s="12"/>
      <c r="KQ677" s="12"/>
      <c r="KR677" s="12"/>
      <c r="KS677" s="12"/>
      <c r="KT677" s="12"/>
      <c r="KU677" s="12"/>
      <c r="KV677" s="12"/>
      <c r="KW677" s="12"/>
      <c r="KX677" s="12"/>
      <c r="KY677" s="12"/>
      <c r="KZ677" s="12"/>
      <c r="LA677" s="12"/>
      <c r="LB677" s="12"/>
      <c r="LC677" s="12"/>
      <c r="LD677" s="12"/>
      <c r="LE677" s="12"/>
      <c r="LF677" s="12"/>
      <c r="LG677" s="12"/>
      <c r="LH677" s="12"/>
      <c r="LI677" s="12"/>
      <c r="LJ677" s="12"/>
      <c r="LK677" s="12"/>
      <c r="LL677" s="12"/>
      <c r="LM677" s="12"/>
      <c r="LN677" s="12"/>
      <c r="LO677" s="12"/>
      <c r="LP677" s="12"/>
      <c r="LQ677" s="12"/>
      <c r="LR677" s="12"/>
      <c r="LS677" s="12"/>
      <c r="LT677" s="12"/>
      <c r="LU677" s="12"/>
      <c r="LV677" s="12"/>
      <c r="LW677" s="12"/>
      <c r="LX677" s="12"/>
      <c r="LY677" s="12"/>
      <c r="LZ677" s="12"/>
      <c r="MA677" s="12"/>
      <c r="MB677" s="12"/>
      <c r="MC677" s="12"/>
      <c r="MD677" s="12"/>
      <c r="ME677" s="12"/>
      <c r="MF677" s="12"/>
      <c r="MG677" s="12"/>
      <c r="MH677" s="12"/>
      <c r="MI677" s="12"/>
      <c r="MJ677" s="12"/>
      <c r="MK677" s="12"/>
      <c r="ML677" s="12"/>
      <c r="MM677" s="12"/>
      <c r="MN677" s="12"/>
      <c r="MO677" s="12"/>
      <c r="MP677" s="12"/>
      <c r="MQ677" s="12"/>
      <c r="MR677" s="12"/>
      <c r="MS677" s="12"/>
      <c r="MT677" s="12"/>
      <c r="MU677" s="12"/>
      <c r="MV677" s="12"/>
      <c r="MW677" s="12"/>
      <c r="MX677" s="12"/>
      <c r="MY677" s="12"/>
      <c r="MZ677" s="12"/>
      <c r="NA677" s="12"/>
      <c r="NB677" s="12"/>
      <c r="NC677" s="12"/>
      <c r="ND677" s="12"/>
      <c r="NE677" s="12"/>
      <c r="NF677" s="12"/>
      <c r="NG677" s="12"/>
      <c r="NH677" s="12"/>
      <c r="NI677" s="12"/>
      <c r="NJ677" s="12"/>
      <c r="NK677" s="12"/>
      <c r="NL677" s="12"/>
      <c r="NM677" s="12"/>
      <c r="NN677" s="12"/>
      <c r="NO677" s="12"/>
      <c r="NP677" s="12"/>
      <c r="NQ677" s="12"/>
      <c r="NR677" s="12"/>
      <c r="NS677" s="12"/>
      <c r="NT677" s="12"/>
      <c r="NU677" s="12"/>
      <c r="NV677" s="12"/>
      <c r="NW677" s="12"/>
      <c r="NX677" s="12"/>
      <c r="NY677" s="12"/>
      <c r="NZ677" s="12"/>
      <c r="OA677" s="12"/>
      <c r="OB677" s="12"/>
      <c r="OC677" s="12"/>
      <c r="OD677" s="12"/>
      <c r="OE677" s="12"/>
      <c r="OF677" s="12"/>
      <c r="OG677" s="12"/>
      <c r="OH677" s="12"/>
      <c r="OI677" s="12"/>
      <c r="OJ677" s="12"/>
      <c r="OK677" s="12"/>
      <c r="OL677" s="12"/>
      <c r="OM677" s="12"/>
      <c r="ON677" s="12"/>
      <c r="OO677" s="12"/>
      <c r="OP677" s="12"/>
      <c r="OQ677" s="12"/>
      <c r="OR677" s="12"/>
      <c r="OS677" s="12"/>
      <c r="OT677" s="12"/>
      <c r="OU677" s="12"/>
      <c r="OV677" s="12"/>
      <c r="OW677" s="12"/>
      <c r="OX677" s="12"/>
      <c r="OY677" s="12"/>
      <c r="OZ677" s="12"/>
      <c r="PA677" s="12"/>
      <c r="PB677" s="12"/>
      <c r="PC677" s="12"/>
      <c r="PD677" s="12"/>
      <c r="PE677" s="12"/>
      <c r="PF677" s="12"/>
      <c r="PG677" s="12"/>
      <c r="PH677" s="12"/>
      <c r="PI677" s="12"/>
      <c r="PJ677" s="12"/>
      <c r="PK677" s="12"/>
      <c r="PL677" s="12"/>
      <c r="PM677" s="12"/>
      <c r="PN677" s="12"/>
      <c r="PO677" s="12"/>
      <c r="PP677" s="12"/>
    </row>
    <row r="678">
      <c r="A678" s="452"/>
      <c r="B678" s="45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  <c r="IV678" s="12"/>
      <c r="IW678" s="12"/>
      <c r="IX678" s="12"/>
      <c r="IY678" s="12"/>
      <c r="IZ678" s="12"/>
      <c r="JA678" s="12"/>
      <c r="JB678" s="12"/>
      <c r="JC678" s="12"/>
      <c r="JD678" s="12"/>
      <c r="JE678" s="12"/>
      <c r="JF678" s="12"/>
      <c r="JG678" s="12"/>
      <c r="JH678" s="12"/>
      <c r="JI678" s="12"/>
      <c r="JJ678" s="12"/>
      <c r="JK678" s="12"/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  <c r="KB678" s="12"/>
      <c r="KC678" s="12"/>
      <c r="KD678" s="12"/>
      <c r="KE678" s="12"/>
      <c r="KF678" s="12"/>
      <c r="KG678" s="12"/>
      <c r="KH678" s="12"/>
      <c r="KI678" s="12"/>
      <c r="KJ678" s="12"/>
      <c r="KK678" s="12"/>
      <c r="KL678" s="12"/>
      <c r="KM678" s="12"/>
      <c r="KN678" s="12"/>
      <c r="KO678" s="12"/>
      <c r="KP678" s="12"/>
      <c r="KQ678" s="12"/>
      <c r="KR678" s="12"/>
      <c r="KS678" s="12"/>
      <c r="KT678" s="12"/>
      <c r="KU678" s="12"/>
      <c r="KV678" s="12"/>
      <c r="KW678" s="12"/>
      <c r="KX678" s="12"/>
      <c r="KY678" s="12"/>
      <c r="KZ678" s="12"/>
      <c r="LA678" s="12"/>
      <c r="LB678" s="12"/>
      <c r="LC678" s="12"/>
      <c r="LD678" s="12"/>
      <c r="LE678" s="12"/>
      <c r="LF678" s="12"/>
      <c r="LG678" s="12"/>
      <c r="LH678" s="12"/>
      <c r="LI678" s="12"/>
      <c r="LJ678" s="12"/>
      <c r="LK678" s="12"/>
      <c r="LL678" s="12"/>
      <c r="LM678" s="12"/>
      <c r="LN678" s="12"/>
      <c r="LO678" s="12"/>
      <c r="LP678" s="12"/>
      <c r="LQ678" s="12"/>
      <c r="LR678" s="12"/>
      <c r="LS678" s="12"/>
      <c r="LT678" s="12"/>
      <c r="LU678" s="12"/>
      <c r="LV678" s="12"/>
      <c r="LW678" s="12"/>
      <c r="LX678" s="12"/>
      <c r="LY678" s="12"/>
      <c r="LZ678" s="12"/>
      <c r="MA678" s="12"/>
      <c r="MB678" s="12"/>
      <c r="MC678" s="12"/>
      <c r="MD678" s="12"/>
      <c r="ME678" s="12"/>
      <c r="MF678" s="12"/>
      <c r="MG678" s="12"/>
      <c r="MH678" s="12"/>
      <c r="MI678" s="12"/>
      <c r="MJ678" s="12"/>
      <c r="MK678" s="12"/>
      <c r="ML678" s="12"/>
      <c r="MM678" s="12"/>
      <c r="MN678" s="12"/>
      <c r="MO678" s="12"/>
      <c r="MP678" s="12"/>
      <c r="MQ678" s="12"/>
      <c r="MR678" s="12"/>
      <c r="MS678" s="12"/>
      <c r="MT678" s="12"/>
      <c r="MU678" s="12"/>
      <c r="MV678" s="12"/>
      <c r="MW678" s="12"/>
      <c r="MX678" s="12"/>
      <c r="MY678" s="12"/>
      <c r="MZ678" s="12"/>
      <c r="NA678" s="12"/>
      <c r="NB678" s="12"/>
      <c r="NC678" s="12"/>
      <c r="ND678" s="12"/>
      <c r="NE678" s="12"/>
      <c r="NF678" s="12"/>
      <c r="NG678" s="12"/>
      <c r="NH678" s="12"/>
      <c r="NI678" s="12"/>
      <c r="NJ678" s="12"/>
      <c r="NK678" s="12"/>
      <c r="NL678" s="12"/>
      <c r="NM678" s="12"/>
      <c r="NN678" s="12"/>
      <c r="NO678" s="12"/>
      <c r="NP678" s="12"/>
      <c r="NQ678" s="12"/>
      <c r="NR678" s="12"/>
      <c r="NS678" s="12"/>
      <c r="NT678" s="12"/>
      <c r="NU678" s="12"/>
      <c r="NV678" s="12"/>
      <c r="NW678" s="12"/>
      <c r="NX678" s="12"/>
      <c r="NY678" s="12"/>
      <c r="NZ678" s="12"/>
      <c r="OA678" s="12"/>
      <c r="OB678" s="12"/>
      <c r="OC678" s="12"/>
      <c r="OD678" s="12"/>
      <c r="OE678" s="12"/>
      <c r="OF678" s="12"/>
      <c r="OG678" s="12"/>
      <c r="OH678" s="12"/>
      <c r="OI678" s="12"/>
      <c r="OJ678" s="12"/>
      <c r="OK678" s="12"/>
      <c r="OL678" s="12"/>
      <c r="OM678" s="12"/>
      <c r="ON678" s="12"/>
      <c r="OO678" s="12"/>
      <c r="OP678" s="12"/>
      <c r="OQ678" s="12"/>
      <c r="OR678" s="12"/>
      <c r="OS678" s="12"/>
      <c r="OT678" s="12"/>
      <c r="OU678" s="12"/>
      <c r="OV678" s="12"/>
      <c r="OW678" s="12"/>
      <c r="OX678" s="12"/>
      <c r="OY678" s="12"/>
      <c r="OZ678" s="12"/>
      <c r="PA678" s="12"/>
      <c r="PB678" s="12"/>
      <c r="PC678" s="12"/>
      <c r="PD678" s="12"/>
      <c r="PE678" s="12"/>
      <c r="PF678" s="12"/>
      <c r="PG678" s="12"/>
      <c r="PH678" s="12"/>
      <c r="PI678" s="12"/>
      <c r="PJ678" s="12"/>
      <c r="PK678" s="12"/>
      <c r="PL678" s="12"/>
      <c r="PM678" s="12"/>
      <c r="PN678" s="12"/>
      <c r="PO678" s="12"/>
      <c r="PP678" s="12"/>
    </row>
    <row r="679">
      <c r="A679" s="452"/>
      <c r="B679" s="45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  <c r="KB679" s="12"/>
      <c r="KC679" s="12"/>
      <c r="KD679" s="12"/>
      <c r="KE679" s="12"/>
      <c r="KF679" s="12"/>
      <c r="KG679" s="12"/>
      <c r="KH679" s="12"/>
      <c r="KI679" s="12"/>
      <c r="KJ679" s="12"/>
      <c r="KK679" s="12"/>
      <c r="KL679" s="12"/>
      <c r="KM679" s="12"/>
      <c r="KN679" s="12"/>
      <c r="KO679" s="12"/>
      <c r="KP679" s="12"/>
      <c r="KQ679" s="12"/>
      <c r="KR679" s="12"/>
      <c r="KS679" s="12"/>
      <c r="KT679" s="12"/>
      <c r="KU679" s="12"/>
      <c r="KV679" s="12"/>
      <c r="KW679" s="12"/>
      <c r="KX679" s="12"/>
      <c r="KY679" s="12"/>
      <c r="KZ679" s="12"/>
      <c r="LA679" s="12"/>
      <c r="LB679" s="12"/>
      <c r="LC679" s="12"/>
      <c r="LD679" s="12"/>
      <c r="LE679" s="12"/>
      <c r="LF679" s="12"/>
      <c r="LG679" s="12"/>
      <c r="LH679" s="12"/>
      <c r="LI679" s="12"/>
      <c r="LJ679" s="12"/>
      <c r="LK679" s="12"/>
      <c r="LL679" s="12"/>
      <c r="LM679" s="12"/>
      <c r="LN679" s="12"/>
      <c r="LO679" s="12"/>
      <c r="LP679" s="12"/>
      <c r="LQ679" s="12"/>
      <c r="LR679" s="12"/>
      <c r="LS679" s="12"/>
      <c r="LT679" s="12"/>
      <c r="LU679" s="12"/>
      <c r="LV679" s="12"/>
      <c r="LW679" s="12"/>
      <c r="LX679" s="12"/>
      <c r="LY679" s="12"/>
      <c r="LZ679" s="12"/>
      <c r="MA679" s="12"/>
      <c r="MB679" s="12"/>
      <c r="MC679" s="12"/>
      <c r="MD679" s="12"/>
      <c r="ME679" s="12"/>
      <c r="MF679" s="12"/>
      <c r="MG679" s="12"/>
      <c r="MH679" s="12"/>
      <c r="MI679" s="12"/>
      <c r="MJ679" s="12"/>
      <c r="MK679" s="12"/>
      <c r="ML679" s="12"/>
      <c r="MM679" s="12"/>
      <c r="MN679" s="12"/>
      <c r="MO679" s="12"/>
      <c r="MP679" s="12"/>
      <c r="MQ679" s="12"/>
      <c r="MR679" s="12"/>
      <c r="MS679" s="12"/>
      <c r="MT679" s="12"/>
      <c r="MU679" s="12"/>
      <c r="MV679" s="12"/>
      <c r="MW679" s="12"/>
      <c r="MX679" s="12"/>
      <c r="MY679" s="12"/>
      <c r="MZ679" s="12"/>
      <c r="NA679" s="12"/>
      <c r="NB679" s="12"/>
      <c r="NC679" s="12"/>
      <c r="ND679" s="12"/>
      <c r="NE679" s="12"/>
      <c r="NF679" s="12"/>
      <c r="NG679" s="12"/>
      <c r="NH679" s="12"/>
      <c r="NI679" s="12"/>
      <c r="NJ679" s="12"/>
      <c r="NK679" s="12"/>
      <c r="NL679" s="12"/>
      <c r="NM679" s="12"/>
      <c r="NN679" s="12"/>
      <c r="NO679" s="12"/>
      <c r="NP679" s="12"/>
      <c r="NQ679" s="12"/>
      <c r="NR679" s="12"/>
      <c r="NS679" s="12"/>
      <c r="NT679" s="12"/>
      <c r="NU679" s="12"/>
      <c r="NV679" s="12"/>
      <c r="NW679" s="12"/>
      <c r="NX679" s="12"/>
      <c r="NY679" s="12"/>
      <c r="NZ679" s="12"/>
      <c r="OA679" s="12"/>
      <c r="OB679" s="12"/>
      <c r="OC679" s="12"/>
      <c r="OD679" s="12"/>
      <c r="OE679" s="12"/>
      <c r="OF679" s="12"/>
      <c r="OG679" s="12"/>
      <c r="OH679" s="12"/>
      <c r="OI679" s="12"/>
      <c r="OJ679" s="12"/>
      <c r="OK679" s="12"/>
      <c r="OL679" s="12"/>
      <c r="OM679" s="12"/>
      <c r="ON679" s="12"/>
      <c r="OO679" s="12"/>
      <c r="OP679" s="12"/>
      <c r="OQ679" s="12"/>
      <c r="OR679" s="12"/>
      <c r="OS679" s="12"/>
      <c r="OT679" s="12"/>
      <c r="OU679" s="12"/>
      <c r="OV679" s="12"/>
      <c r="OW679" s="12"/>
      <c r="OX679" s="12"/>
      <c r="OY679" s="12"/>
      <c r="OZ679" s="12"/>
      <c r="PA679" s="12"/>
      <c r="PB679" s="12"/>
      <c r="PC679" s="12"/>
      <c r="PD679" s="12"/>
      <c r="PE679" s="12"/>
      <c r="PF679" s="12"/>
      <c r="PG679" s="12"/>
      <c r="PH679" s="12"/>
      <c r="PI679" s="12"/>
      <c r="PJ679" s="12"/>
      <c r="PK679" s="12"/>
      <c r="PL679" s="12"/>
      <c r="PM679" s="12"/>
      <c r="PN679" s="12"/>
      <c r="PO679" s="12"/>
      <c r="PP679" s="12"/>
    </row>
    <row r="680">
      <c r="A680" s="452"/>
      <c r="B680" s="45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  <c r="KB680" s="12"/>
      <c r="KC680" s="12"/>
      <c r="KD680" s="12"/>
      <c r="KE680" s="12"/>
      <c r="KF680" s="12"/>
      <c r="KG680" s="12"/>
      <c r="KH680" s="12"/>
      <c r="KI680" s="12"/>
      <c r="KJ680" s="12"/>
      <c r="KK680" s="12"/>
      <c r="KL680" s="12"/>
      <c r="KM680" s="12"/>
      <c r="KN680" s="12"/>
      <c r="KO680" s="12"/>
      <c r="KP680" s="12"/>
      <c r="KQ680" s="12"/>
      <c r="KR680" s="12"/>
      <c r="KS680" s="12"/>
      <c r="KT680" s="12"/>
      <c r="KU680" s="12"/>
      <c r="KV680" s="12"/>
      <c r="KW680" s="12"/>
      <c r="KX680" s="12"/>
      <c r="KY680" s="12"/>
      <c r="KZ680" s="12"/>
      <c r="LA680" s="12"/>
      <c r="LB680" s="12"/>
      <c r="LC680" s="12"/>
      <c r="LD680" s="12"/>
      <c r="LE680" s="12"/>
      <c r="LF680" s="12"/>
      <c r="LG680" s="12"/>
      <c r="LH680" s="12"/>
      <c r="LI680" s="12"/>
      <c r="LJ680" s="12"/>
      <c r="LK680" s="12"/>
      <c r="LL680" s="12"/>
      <c r="LM680" s="12"/>
      <c r="LN680" s="12"/>
      <c r="LO680" s="12"/>
      <c r="LP680" s="12"/>
      <c r="LQ680" s="12"/>
      <c r="LR680" s="12"/>
      <c r="LS680" s="12"/>
      <c r="LT680" s="12"/>
      <c r="LU680" s="12"/>
      <c r="LV680" s="12"/>
      <c r="LW680" s="12"/>
      <c r="LX680" s="12"/>
      <c r="LY680" s="12"/>
      <c r="LZ680" s="12"/>
      <c r="MA680" s="12"/>
      <c r="MB680" s="12"/>
      <c r="MC680" s="12"/>
      <c r="MD680" s="12"/>
      <c r="ME680" s="12"/>
      <c r="MF680" s="12"/>
      <c r="MG680" s="12"/>
      <c r="MH680" s="12"/>
      <c r="MI680" s="12"/>
      <c r="MJ680" s="12"/>
      <c r="MK680" s="12"/>
      <c r="ML680" s="12"/>
      <c r="MM680" s="12"/>
      <c r="MN680" s="12"/>
      <c r="MO680" s="12"/>
      <c r="MP680" s="12"/>
      <c r="MQ680" s="12"/>
      <c r="MR680" s="12"/>
      <c r="MS680" s="12"/>
      <c r="MT680" s="12"/>
      <c r="MU680" s="12"/>
      <c r="MV680" s="12"/>
      <c r="MW680" s="12"/>
      <c r="MX680" s="12"/>
      <c r="MY680" s="12"/>
      <c r="MZ680" s="12"/>
      <c r="NA680" s="12"/>
      <c r="NB680" s="12"/>
      <c r="NC680" s="12"/>
      <c r="ND680" s="12"/>
      <c r="NE680" s="12"/>
      <c r="NF680" s="12"/>
      <c r="NG680" s="12"/>
      <c r="NH680" s="12"/>
      <c r="NI680" s="12"/>
      <c r="NJ680" s="12"/>
      <c r="NK680" s="12"/>
      <c r="NL680" s="12"/>
      <c r="NM680" s="12"/>
      <c r="NN680" s="12"/>
      <c r="NO680" s="12"/>
      <c r="NP680" s="12"/>
      <c r="NQ680" s="12"/>
      <c r="NR680" s="12"/>
      <c r="NS680" s="12"/>
      <c r="NT680" s="12"/>
      <c r="NU680" s="12"/>
      <c r="NV680" s="12"/>
      <c r="NW680" s="12"/>
      <c r="NX680" s="12"/>
      <c r="NY680" s="12"/>
      <c r="NZ680" s="12"/>
      <c r="OA680" s="12"/>
      <c r="OB680" s="12"/>
      <c r="OC680" s="12"/>
      <c r="OD680" s="12"/>
      <c r="OE680" s="12"/>
      <c r="OF680" s="12"/>
      <c r="OG680" s="12"/>
      <c r="OH680" s="12"/>
      <c r="OI680" s="12"/>
      <c r="OJ680" s="12"/>
      <c r="OK680" s="12"/>
      <c r="OL680" s="12"/>
      <c r="OM680" s="12"/>
      <c r="ON680" s="12"/>
      <c r="OO680" s="12"/>
      <c r="OP680" s="12"/>
      <c r="OQ680" s="12"/>
      <c r="OR680" s="12"/>
      <c r="OS680" s="12"/>
      <c r="OT680" s="12"/>
      <c r="OU680" s="12"/>
      <c r="OV680" s="12"/>
      <c r="OW680" s="12"/>
      <c r="OX680" s="12"/>
      <c r="OY680" s="12"/>
      <c r="OZ680" s="12"/>
      <c r="PA680" s="12"/>
      <c r="PB680" s="12"/>
      <c r="PC680" s="12"/>
      <c r="PD680" s="12"/>
      <c r="PE680" s="12"/>
      <c r="PF680" s="12"/>
      <c r="PG680" s="12"/>
      <c r="PH680" s="12"/>
      <c r="PI680" s="12"/>
      <c r="PJ680" s="12"/>
      <c r="PK680" s="12"/>
      <c r="PL680" s="12"/>
      <c r="PM680" s="12"/>
      <c r="PN680" s="12"/>
      <c r="PO680" s="12"/>
      <c r="PP680" s="12"/>
    </row>
    <row r="681">
      <c r="A681" s="452"/>
      <c r="B681" s="45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  <c r="KB681" s="12"/>
      <c r="KC681" s="12"/>
      <c r="KD681" s="12"/>
      <c r="KE681" s="12"/>
      <c r="KF681" s="12"/>
      <c r="KG681" s="12"/>
      <c r="KH681" s="12"/>
      <c r="KI681" s="12"/>
      <c r="KJ681" s="12"/>
      <c r="KK681" s="12"/>
      <c r="KL681" s="12"/>
      <c r="KM681" s="12"/>
      <c r="KN681" s="12"/>
      <c r="KO681" s="12"/>
      <c r="KP681" s="12"/>
      <c r="KQ681" s="12"/>
      <c r="KR681" s="12"/>
      <c r="KS681" s="12"/>
      <c r="KT681" s="12"/>
      <c r="KU681" s="12"/>
      <c r="KV681" s="12"/>
      <c r="KW681" s="12"/>
      <c r="KX681" s="12"/>
      <c r="KY681" s="12"/>
      <c r="KZ681" s="12"/>
      <c r="LA681" s="12"/>
      <c r="LB681" s="12"/>
      <c r="LC681" s="12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2"/>
      <c r="LO681" s="12"/>
      <c r="LP681" s="12"/>
      <c r="LQ681" s="12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2"/>
      <c r="MH681" s="12"/>
      <c r="MI681" s="12"/>
      <c r="MJ681" s="12"/>
      <c r="MK681" s="12"/>
      <c r="ML681" s="12"/>
      <c r="MM681" s="12"/>
      <c r="MN681" s="12"/>
      <c r="MO681" s="12"/>
      <c r="MP681" s="12"/>
      <c r="MQ681" s="12"/>
      <c r="MR681" s="12"/>
      <c r="MS681" s="12"/>
      <c r="MT681" s="12"/>
      <c r="MU681" s="12"/>
      <c r="MV681" s="12"/>
      <c r="MW681" s="12"/>
      <c r="MX681" s="12"/>
      <c r="MY681" s="12"/>
      <c r="MZ681" s="12"/>
      <c r="NA681" s="12"/>
      <c r="NB681" s="12"/>
      <c r="NC681" s="12"/>
      <c r="ND681" s="12"/>
      <c r="NE681" s="12"/>
      <c r="NF681" s="12"/>
      <c r="NG681" s="12"/>
      <c r="NH681" s="12"/>
      <c r="NI681" s="12"/>
      <c r="NJ681" s="12"/>
      <c r="NK681" s="12"/>
      <c r="NL681" s="12"/>
      <c r="NM681" s="12"/>
      <c r="NN681" s="12"/>
      <c r="NO681" s="12"/>
      <c r="NP681" s="12"/>
      <c r="NQ681" s="12"/>
      <c r="NR681" s="12"/>
      <c r="NS681" s="12"/>
      <c r="NT681" s="12"/>
      <c r="NU681" s="12"/>
      <c r="NV681" s="12"/>
      <c r="NW681" s="12"/>
      <c r="NX681" s="12"/>
      <c r="NY681" s="12"/>
      <c r="NZ681" s="12"/>
      <c r="OA681" s="12"/>
      <c r="OB681" s="12"/>
      <c r="OC681" s="12"/>
      <c r="OD681" s="12"/>
      <c r="OE681" s="12"/>
      <c r="OF681" s="12"/>
      <c r="OG681" s="12"/>
      <c r="OH681" s="12"/>
      <c r="OI681" s="12"/>
      <c r="OJ681" s="12"/>
      <c r="OK681" s="12"/>
      <c r="OL681" s="12"/>
      <c r="OM681" s="12"/>
      <c r="ON681" s="12"/>
      <c r="OO681" s="12"/>
      <c r="OP681" s="12"/>
      <c r="OQ681" s="12"/>
      <c r="OR681" s="12"/>
      <c r="OS681" s="12"/>
      <c r="OT681" s="12"/>
      <c r="OU681" s="12"/>
      <c r="OV681" s="12"/>
      <c r="OW681" s="12"/>
      <c r="OX681" s="12"/>
      <c r="OY681" s="12"/>
      <c r="OZ681" s="12"/>
      <c r="PA681" s="12"/>
      <c r="PB681" s="12"/>
      <c r="PC681" s="12"/>
      <c r="PD681" s="12"/>
      <c r="PE681" s="12"/>
      <c r="PF681" s="12"/>
      <c r="PG681" s="12"/>
      <c r="PH681" s="12"/>
      <c r="PI681" s="12"/>
      <c r="PJ681" s="12"/>
      <c r="PK681" s="12"/>
      <c r="PL681" s="12"/>
      <c r="PM681" s="12"/>
      <c r="PN681" s="12"/>
      <c r="PO681" s="12"/>
      <c r="PP681" s="12"/>
    </row>
    <row r="682">
      <c r="A682" s="452"/>
      <c r="B682" s="45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L682" s="12"/>
      <c r="IM682" s="12"/>
      <c r="IN682" s="12"/>
      <c r="IO682" s="12"/>
      <c r="IP682" s="12"/>
      <c r="IQ682" s="12"/>
      <c r="IR682" s="12"/>
      <c r="IS682" s="12"/>
      <c r="IT682" s="12"/>
      <c r="IU682" s="12"/>
      <c r="IV682" s="12"/>
      <c r="IW682" s="12"/>
      <c r="IX682" s="12"/>
      <c r="IY682" s="12"/>
      <c r="IZ682" s="12"/>
      <c r="JA682" s="12"/>
      <c r="JB682" s="12"/>
      <c r="JC682" s="12"/>
      <c r="JD682" s="12"/>
      <c r="JE682" s="12"/>
      <c r="JF682" s="12"/>
      <c r="JG682" s="12"/>
      <c r="JH682" s="12"/>
      <c r="JI682" s="12"/>
      <c r="JJ682" s="12"/>
      <c r="JK682" s="12"/>
      <c r="JL682" s="12"/>
      <c r="JM682" s="12"/>
      <c r="JN682" s="12"/>
      <c r="JO682" s="12"/>
      <c r="JP682" s="12"/>
      <c r="JQ682" s="12"/>
      <c r="JR682" s="12"/>
      <c r="JS682" s="12"/>
      <c r="JT682" s="12"/>
      <c r="JU682" s="12"/>
      <c r="JV682" s="12"/>
      <c r="JW682" s="12"/>
      <c r="JX682" s="12"/>
      <c r="JY682" s="12"/>
      <c r="JZ682" s="12"/>
      <c r="KA682" s="12"/>
      <c r="KB682" s="12"/>
      <c r="KC682" s="12"/>
      <c r="KD682" s="12"/>
      <c r="KE682" s="12"/>
      <c r="KF682" s="12"/>
      <c r="KG682" s="12"/>
      <c r="KH682" s="12"/>
      <c r="KI682" s="12"/>
      <c r="KJ682" s="12"/>
      <c r="KK682" s="12"/>
      <c r="KL682" s="12"/>
      <c r="KM682" s="12"/>
      <c r="KN682" s="12"/>
      <c r="KO682" s="12"/>
      <c r="KP682" s="12"/>
      <c r="KQ682" s="12"/>
      <c r="KR682" s="12"/>
      <c r="KS682" s="12"/>
      <c r="KT682" s="12"/>
      <c r="KU682" s="12"/>
      <c r="KV682" s="12"/>
      <c r="KW682" s="12"/>
      <c r="KX682" s="12"/>
      <c r="KY682" s="12"/>
      <c r="KZ682" s="12"/>
      <c r="LA682" s="12"/>
      <c r="LB682" s="12"/>
      <c r="LC682" s="12"/>
      <c r="LD682" s="12"/>
      <c r="LE682" s="12"/>
      <c r="LF682" s="12"/>
      <c r="LG682" s="12"/>
      <c r="LH682" s="12"/>
      <c r="LI682" s="12"/>
      <c r="LJ682" s="12"/>
      <c r="LK682" s="12"/>
      <c r="LL682" s="12"/>
      <c r="LM682" s="12"/>
      <c r="LN682" s="12"/>
      <c r="LO682" s="12"/>
      <c r="LP682" s="12"/>
      <c r="LQ682" s="12"/>
      <c r="LR682" s="12"/>
      <c r="LS682" s="12"/>
      <c r="LT682" s="12"/>
      <c r="LU682" s="12"/>
      <c r="LV682" s="12"/>
      <c r="LW682" s="12"/>
      <c r="LX682" s="12"/>
      <c r="LY682" s="12"/>
      <c r="LZ682" s="12"/>
      <c r="MA682" s="12"/>
      <c r="MB682" s="12"/>
      <c r="MC682" s="12"/>
      <c r="MD682" s="12"/>
      <c r="ME682" s="12"/>
      <c r="MF682" s="12"/>
      <c r="MG682" s="12"/>
      <c r="MH682" s="12"/>
      <c r="MI682" s="12"/>
      <c r="MJ682" s="12"/>
      <c r="MK682" s="12"/>
      <c r="ML682" s="12"/>
      <c r="MM682" s="12"/>
      <c r="MN682" s="12"/>
      <c r="MO682" s="12"/>
      <c r="MP682" s="12"/>
      <c r="MQ682" s="12"/>
      <c r="MR682" s="12"/>
      <c r="MS682" s="12"/>
      <c r="MT682" s="12"/>
      <c r="MU682" s="12"/>
      <c r="MV682" s="12"/>
      <c r="MW682" s="12"/>
      <c r="MX682" s="12"/>
      <c r="MY682" s="12"/>
      <c r="MZ682" s="12"/>
      <c r="NA682" s="12"/>
      <c r="NB682" s="12"/>
      <c r="NC682" s="12"/>
      <c r="ND682" s="12"/>
      <c r="NE682" s="12"/>
      <c r="NF682" s="12"/>
      <c r="NG682" s="12"/>
      <c r="NH682" s="12"/>
      <c r="NI682" s="12"/>
      <c r="NJ682" s="12"/>
      <c r="NK682" s="12"/>
      <c r="NL682" s="12"/>
      <c r="NM682" s="12"/>
      <c r="NN682" s="12"/>
      <c r="NO682" s="12"/>
      <c r="NP682" s="12"/>
      <c r="NQ682" s="12"/>
      <c r="NR682" s="12"/>
      <c r="NS682" s="12"/>
      <c r="NT682" s="12"/>
      <c r="NU682" s="12"/>
      <c r="NV682" s="12"/>
      <c r="NW682" s="12"/>
      <c r="NX682" s="12"/>
      <c r="NY682" s="12"/>
      <c r="NZ682" s="12"/>
      <c r="OA682" s="12"/>
      <c r="OB682" s="12"/>
      <c r="OC682" s="12"/>
      <c r="OD682" s="12"/>
      <c r="OE682" s="12"/>
      <c r="OF682" s="12"/>
      <c r="OG682" s="12"/>
      <c r="OH682" s="12"/>
      <c r="OI682" s="12"/>
      <c r="OJ682" s="12"/>
      <c r="OK682" s="12"/>
      <c r="OL682" s="12"/>
      <c r="OM682" s="12"/>
      <c r="ON682" s="12"/>
      <c r="OO682" s="12"/>
      <c r="OP682" s="12"/>
      <c r="OQ682" s="12"/>
      <c r="OR682" s="12"/>
      <c r="OS682" s="12"/>
      <c r="OT682" s="12"/>
      <c r="OU682" s="12"/>
      <c r="OV682" s="12"/>
      <c r="OW682" s="12"/>
      <c r="OX682" s="12"/>
      <c r="OY682" s="12"/>
      <c r="OZ682" s="12"/>
      <c r="PA682" s="12"/>
      <c r="PB682" s="12"/>
      <c r="PC682" s="12"/>
      <c r="PD682" s="12"/>
      <c r="PE682" s="12"/>
      <c r="PF682" s="12"/>
      <c r="PG682" s="12"/>
      <c r="PH682" s="12"/>
      <c r="PI682" s="12"/>
      <c r="PJ682" s="12"/>
      <c r="PK682" s="12"/>
      <c r="PL682" s="12"/>
      <c r="PM682" s="12"/>
      <c r="PN682" s="12"/>
      <c r="PO682" s="12"/>
      <c r="PP682" s="12"/>
    </row>
    <row r="683">
      <c r="A683" s="452"/>
      <c r="B683" s="45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  <c r="IB683" s="12"/>
      <c r="IC683" s="12"/>
      <c r="ID683" s="12"/>
      <c r="IE683" s="12"/>
      <c r="IF683" s="12"/>
      <c r="IG683" s="12"/>
      <c r="IH683" s="12"/>
      <c r="II683" s="12"/>
      <c r="IJ683" s="12"/>
      <c r="IK683" s="12"/>
      <c r="IL683" s="12"/>
      <c r="IM683" s="12"/>
      <c r="IN683" s="12"/>
      <c r="IO683" s="12"/>
      <c r="IP683" s="12"/>
      <c r="IQ683" s="12"/>
      <c r="IR683" s="12"/>
      <c r="IS683" s="12"/>
      <c r="IT683" s="12"/>
      <c r="IU683" s="12"/>
      <c r="IV683" s="12"/>
      <c r="IW683" s="12"/>
      <c r="IX683" s="12"/>
      <c r="IY683" s="12"/>
      <c r="IZ683" s="12"/>
      <c r="JA683" s="12"/>
      <c r="JB683" s="12"/>
      <c r="JC683" s="12"/>
      <c r="JD683" s="12"/>
      <c r="JE683" s="12"/>
      <c r="JF683" s="12"/>
      <c r="JG683" s="12"/>
      <c r="JH683" s="12"/>
      <c r="JI683" s="12"/>
      <c r="JJ683" s="12"/>
      <c r="JK683" s="12"/>
      <c r="JL683" s="12"/>
      <c r="JM683" s="12"/>
      <c r="JN683" s="12"/>
      <c r="JO683" s="12"/>
      <c r="JP683" s="12"/>
      <c r="JQ683" s="12"/>
      <c r="JR683" s="12"/>
      <c r="JS683" s="12"/>
      <c r="JT683" s="12"/>
      <c r="JU683" s="12"/>
      <c r="JV683" s="12"/>
      <c r="JW683" s="12"/>
      <c r="JX683" s="12"/>
      <c r="JY683" s="12"/>
      <c r="JZ683" s="12"/>
      <c r="KA683" s="12"/>
      <c r="KB683" s="12"/>
      <c r="KC683" s="12"/>
      <c r="KD683" s="12"/>
      <c r="KE683" s="12"/>
      <c r="KF683" s="12"/>
      <c r="KG683" s="12"/>
      <c r="KH683" s="12"/>
      <c r="KI683" s="12"/>
      <c r="KJ683" s="12"/>
      <c r="KK683" s="12"/>
      <c r="KL683" s="12"/>
      <c r="KM683" s="12"/>
      <c r="KN683" s="12"/>
      <c r="KO683" s="12"/>
      <c r="KP683" s="12"/>
      <c r="KQ683" s="12"/>
      <c r="KR683" s="12"/>
      <c r="KS683" s="12"/>
      <c r="KT683" s="12"/>
      <c r="KU683" s="12"/>
      <c r="KV683" s="12"/>
      <c r="KW683" s="12"/>
      <c r="KX683" s="12"/>
      <c r="KY683" s="12"/>
      <c r="KZ683" s="12"/>
      <c r="LA683" s="12"/>
      <c r="LB683" s="12"/>
      <c r="LC683" s="12"/>
      <c r="LD683" s="12"/>
      <c r="LE683" s="12"/>
      <c r="LF683" s="12"/>
      <c r="LG683" s="12"/>
      <c r="LH683" s="12"/>
      <c r="LI683" s="12"/>
      <c r="LJ683" s="12"/>
      <c r="LK683" s="12"/>
      <c r="LL683" s="12"/>
      <c r="LM683" s="12"/>
      <c r="LN683" s="12"/>
      <c r="LO683" s="12"/>
      <c r="LP683" s="12"/>
      <c r="LQ683" s="12"/>
      <c r="LR683" s="12"/>
      <c r="LS683" s="12"/>
      <c r="LT683" s="12"/>
      <c r="LU683" s="12"/>
      <c r="LV683" s="12"/>
      <c r="LW683" s="12"/>
      <c r="LX683" s="12"/>
      <c r="LY683" s="12"/>
      <c r="LZ683" s="12"/>
      <c r="MA683" s="12"/>
      <c r="MB683" s="12"/>
      <c r="MC683" s="12"/>
      <c r="MD683" s="12"/>
      <c r="ME683" s="12"/>
      <c r="MF683" s="12"/>
      <c r="MG683" s="12"/>
      <c r="MH683" s="12"/>
      <c r="MI683" s="12"/>
      <c r="MJ683" s="12"/>
      <c r="MK683" s="12"/>
      <c r="ML683" s="12"/>
      <c r="MM683" s="12"/>
      <c r="MN683" s="12"/>
      <c r="MO683" s="12"/>
      <c r="MP683" s="12"/>
      <c r="MQ683" s="12"/>
      <c r="MR683" s="12"/>
      <c r="MS683" s="12"/>
      <c r="MT683" s="12"/>
      <c r="MU683" s="12"/>
      <c r="MV683" s="12"/>
      <c r="MW683" s="12"/>
      <c r="MX683" s="12"/>
      <c r="MY683" s="12"/>
      <c r="MZ683" s="12"/>
      <c r="NA683" s="12"/>
      <c r="NB683" s="12"/>
      <c r="NC683" s="12"/>
      <c r="ND683" s="12"/>
      <c r="NE683" s="12"/>
      <c r="NF683" s="12"/>
      <c r="NG683" s="12"/>
      <c r="NH683" s="12"/>
      <c r="NI683" s="12"/>
      <c r="NJ683" s="12"/>
      <c r="NK683" s="12"/>
      <c r="NL683" s="12"/>
      <c r="NM683" s="12"/>
      <c r="NN683" s="12"/>
      <c r="NO683" s="12"/>
      <c r="NP683" s="12"/>
      <c r="NQ683" s="12"/>
      <c r="NR683" s="12"/>
      <c r="NS683" s="12"/>
      <c r="NT683" s="12"/>
      <c r="NU683" s="12"/>
      <c r="NV683" s="12"/>
      <c r="NW683" s="12"/>
      <c r="NX683" s="12"/>
      <c r="NY683" s="12"/>
      <c r="NZ683" s="12"/>
      <c r="OA683" s="12"/>
      <c r="OB683" s="12"/>
      <c r="OC683" s="12"/>
      <c r="OD683" s="12"/>
      <c r="OE683" s="12"/>
      <c r="OF683" s="12"/>
      <c r="OG683" s="12"/>
      <c r="OH683" s="12"/>
      <c r="OI683" s="12"/>
      <c r="OJ683" s="12"/>
      <c r="OK683" s="12"/>
      <c r="OL683" s="12"/>
      <c r="OM683" s="12"/>
      <c r="ON683" s="12"/>
      <c r="OO683" s="12"/>
      <c r="OP683" s="12"/>
      <c r="OQ683" s="12"/>
      <c r="OR683" s="12"/>
      <c r="OS683" s="12"/>
      <c r="OT683" s="12"/>
      <c r="OU683" s="12"/>
      <c r="OV683" s="12"/>
      <c r="OW683" s="12"/>
      <c r="OX683" s="12"/>
      <c r="OY683" s="12"/>
      <c r="OZ683" s="12"/>
      <c r="PA683" s="12"/>
      <c r="PB683" s="12"/>
      <c r="PC683" s="12"/>
      <c r="PD683" s="12"/>
      <c r="PE683" s="12"/>
      <c r="PF683" s="12"/>
      <c r="PG683" s="12"/>
      <c r="PH683" s="12"/>
      <c r="PI683" s="12"/>
      <c r="PJ683" s="12"/>
      <c r="PK683" s="12"/>
      <c r="PL683" s="12"/>
      <c r="PM683" s="12"/>
      <c r="PN683" s="12"/>
      <c r="PO683" s="12"/>
      <c r="PP683" s="12"/>
    </row>
    <row r="684">
      <c r="A684" s="452"/>
      <c r="B684" s="45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  <c r="IB684" s="12"/>
      <c r="IC684" s="12"/>
      <c r="ID684" s="12"/>
      <c r="IE684" s="12"/>
      <c r="IF684" s="12"/>
      <c r="IG684" s="12"/>
      <c r="IH684" s="12"/>
      <c r="II684" s="12"/>
      <c r="IJ684" s="12"/>
      <c r="IK684" s="12"/>
      <c r="IL684" s="12"/>
      <c r="IM684" s="12"/>
      <c r="IN684" s="12"/>
      <c r="IO684" s="12"/>
      <c r="IP684" s="12"/>
      <c r="IQ684" s="12"/>
      <c r="IR684" s="12"/>
      <c r="IS684" s="12"/>
      <c r="IT684" s="12"/>
      <c r="IU684" s="12"/>
      <c r="IV684" s="12"/>
      <c r="IW684" s="12"/>
      <c r="IX684" s="12"/>
      <c r="IY684" s="12"/>
      <c r="IZ684" s="12"/>
      <c r="JA684" s="12"/>
      <c r="JB684" s="12"/>
      <c r="JC684" s="12"/>
      <c r="JD684" s="12"/>
      <c r="JE684" s="12"/>
      <c r="JF684" s="12"/>
      <c r="JG684" s="12"/>
      <c r="JH684" s="12"/>
      <c r="JI684" s="12"/>
      <c r="JJ684" s="12"/>
      <c r="JK684" s="12"/>
      <c r="JL684" s="12"/>
      <c r="JM684" s="12"/>
      <c r="JN684" s="12"/>
      <c r="JO684" s="12"/>
      <c r="JP684" s="12"/>
      <c r="JQ684" s="12"/>
      <c r="JR684" s="12"/>
      <c r="JS684" s="12"/>
      <c r="JT684" s="12"/>
      <c r="JU684" s="12"/>
      <c r="JV684" s="12"/>
      <c r="JW684" s="12"/>
      <c r="JX684" s="12"/>
      <c r="JY684" s="12"/>
      <c r="JZ684" s="12"/>
      <c r="KA684" s="12"/>
      <c r="KB684" s="12"/>
      <c r="KC684" s="12"/>
      <c r="KD684" s="12"/>
      <c r="KE684" s="12"/>
      <c r="KF684" s="12"/>
      <c r="KG684" s="12"/>
      <c r="KH684" s="12"/>
      <c r="KI684" s="12"/>
      <c r="KJ684" s="12"/>
      <c r="KK684" s="12"/>
      <c r="KL684" s="12"/>
      <c r="KM684" s="12"/>
      <c r="KN684" s="12"/>
      <c r="KO684" s="12"/>
      <c r="KP684" s="12"/>
      <c r="KQ684" s="12"/>
      <c r="KR684" s="12"/>
      <c r="KS684" s="12"/>
      <c r="KT684" s="12"/>
      <c r="KU684" s="12"/>
      <c r="KV684" s="12"/>
      <c r="KW684" s="12"/>
      <c r="KX684" s="12"/>
      <c r="KY684" s="12"/>
      <c r="KZ684" s="12"/>
      <c r="LA684" s="12"/>
      <c r="LB684" s="12"/>
      <c r="LC684" s="12"/>
      <c r="LD684" s="12"/>
      <c r="LE684" s="12"/>
      <c r="LF684" s="12"/>
      <c r="LG684" s="12"/>
      <c r="LH684" s="12"/>
      <c r="LI684" s="12"/>
      <c r="LJ684" s="12"/>
      <c r="LK684" s="12"/>
      <c r="LL684" s="12"/>
      <c r="LM684" s="12"/>
      <c r="LN684" s="12"/>
      <c r="LO684" s="12"/>
      <c r="LP684" s="12"/>
      <c r="LQ684" s="12"/>
      <c r="LR684" s="12"/>
      <c r="LS684" s="12"/>
      <c r="LT684" s="12"/>
      <c r="LU684" s="12"/>
      <c r="LV684" s="12"/>
      <c r="LW684" s="12"/>
      <c r="LX684" s="12"/>
      <c r="LY684" s="12"/>
      <c r="LZ684" s="12"/>
      <c r="MA684" s="12"/>
      <c r="MB684" s="12"/>
      <c r="MC684" s="12"/>
      <c r="MD684" s="12"/>
      <c r="ME684" s="12"/>
      <c r="MF684" s="12"/>
      <c r="MG684" s="12"/>
      <c r="MH684" s="12"/>
      <c r="MI684" s="12"/>
      <c r="MJ684" s="12"/>
      <c r="MK684" s="12"/>
      <c r="ML684" s="12"/>
      <c r="MM684" s="12"/>
      <c r="MN684" s="12"/>
      <c r="MO684" s="12"/>
      <c r="MP684" s="12"/>
      <c r="MQ684" s="12"/>
      <c r="MR684" s="12"/>
      <c r="MS684" s="12"/>
      <c r="MT684" s="12"/>
      <c r="MU684" s="12"/>
      <c r="MV684" s="12"/>
      <c r="MW684" s="12"/>
      <c r="MX684" s="12"/>
      <c r="MY684" s="12"/>
      <c r="MZ684" s="12"/>
      <c r="NA684" s="12"/>
      <c r="NB684" s="12"/>
      <c r="NC684" s="12"/>
      <c r="ND684" s="12"/>
      <c r="NE684" s="12"/>
      <c r="NF684" s="12"/>
      <c r="NG684" s="12"/>
      <c r="NH684" s="12"/>
      <c r="NI684" s="12"/>
      <c r="NJ684" s="12"/>
      <c r="NK684" s="12"/>
      <c r="NL684" s="12"/>
      <c r="NM684" s="12"/>
      <c r="NN684" s="12"/>
      <c r="NO684" s="12"/>
      <c r="NP684" s="12"/>
      <c r="NQ684" s="12"/>
      <c r="NR684" s="12"/>
      <c r="NS684" s="12"/>
      <c r="NT684" s="12"/>
      <c r="NU684" s="12"/>
      <c r="NV684" s="12"/>
      <c r="NW684" s="12"/>
      <c r="NX684" s="12"/>
      <c r="NY684" s="12"/>
      <c r="NZ684" s="12"/>
      <c r="OA684" s="12"/>
      <c r="OB684" s="12"/>
      <c r="OC684" s="12"/>
      <c r="OD684" s="12"/>
      <c r="OE684" s="12"/>
      <c r="OF684" s="12"/>
      <c r="OG684" s="12"/>
      <c r="OH684" s="12"/>
      <c r="OI684" s="12"/>
      <c r="OJ684" s="12"/>
      <c r="OK684" s="12"/>
      <c r="OL684" s="12"/>
      <c r="OM684" s="12"/>
      <c r="ON684" s="12"/>
      <c r="OO684" s="12"/>
      <c r="OP684" s="12"/>
      <c r="OQ684" s="12"/>
      <c r="OR684" s="12"/>
      <c r="OS684" s="12"/>
      <c r="OT684" s="12"/>
      <c r="OU684" s="12"/>
      <c r="OV684" s="12"/>
      <c r="OW684" s="12"/>
      <c r="OX684" s="12"/>
      <c r="OY684" s="12"/>
      <c r="OZ684" s="12"/>
      <c r="PA684" s="12"/>
      <c r="PB684" s="12"/>
      <c r="PC684" s="12"/>
      <c r="PD684" s="12"/>
      <c r="PE684" s="12"/>
      <c r="PF684" s="12"/>
      <c r="PG684" s="12"/>
      <c r="PH684" s="12"/>
      <c r="PI684" s="12"/>
      <c r="PJ684" s="12"/>
      <c r="PK684" s="12"/>
      <c r="PL684" s="12"/>
      <c r="PM684" s="12"/>
      <c r="PN684" s="12"/>
      <c r="PO684" s="12"/>
      <c r="PP684" s="12"/>
    </row>
    <row r="685">
      <c r="A685" s="452"/>
      <c r="B685" s="45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  <c r="IU685" s="12"/>
      <c r="IV685" s="12"/>
      <c r="IW685" s="12"/>
      <c r="IX685" s="12"/>
      <c r="IY685" s="12"/>
      <c r="IZ685" s="12"/>
      <c r="JA685" s="12"/>
      <c r="JB685" s="12"/>
      <c r="JC685" s="12"/>
      <c r="JD685" s="12"/>
      <c r="JE685" s="12"/>
      <c r="JF685" s="12"/>
      <c r="JG685" s="12"/>
      <c r="JH685" s="12"/>
      <c r="JI685" s="12"/>
      <c r="JJ685" s="12"/>
      <c r="JK685" s="12"/>
      <c r="JL685" s="12"/>
      <c r="JM685" s="12"/>
      <c r="JN685" s="12"/>
      <c r="JO685" s="12"/>
      <c r="JP685" s="12"/>
      <c r="JQ685" s="12"/>
      <c r="JR685" s="12"/>
      <c r="JS685" s="12"/>
      <c r="JT685" s="12"/>
      <c r="JU685" s="12"/>
      <c r="JV685" s="12"/>
      <c r="JW685" s="12"/>
      <c r="JX685" s="12"/>
      <c r="JY685" s="12"/>
      <c r="JZ685" s="12"/>
      <c r="KA685" s="12"/>
      <c r="KB685" s="12"/>
      <c r="KC685" s="12"/>
      <c r="KD685" s="12"/>
      <c r="KE685" s="12"/>
      <c r="KF685" s="12"/>
      <c r="KG685" s="12"/>
      <c r="KH685" s="12"/>
      <c r="KI685" s="12"/>
      <c r="KJ685" s="12"/>
      <c r="KK685" s="12"/>
      <c r="KL685" s="12"/>
      <c r="KM685" s="12"/>
      <c r="KN685" s="12"/>
      <c r="KO685" s="12"/>
      <c r="KP685" s="12"/>
      <c r="KQ685" s="12"/>
      <c r="KR685" s="12"/>
      <c r="KS685" s="12"/>
      <c r="KT685" s="12"/>
      <c r="KU685" s="12"/>
      <c r="KV685" s="12"/>
      <c r="KW685" s="12"/>
      <c r="KX685" s="12"/>
      <c r="KY685" s="12"/>
      <c r="KZ685" s="12"/>
      <c r="LA685" s="12"/>
      <c r="LB685" s="12"/>
      <c r="LC685" s="12"/>
      <c r="LD685" s="12"/>
      <c r="LE685" s="12"/>
      <c r="LF685" s="12"/>
      <c r="LG685" s="12"/>
      <c r="LH685" s="12"/>
      <c r="LI685" s="12"/>
      <c r="LJ685" s="12"/>
      <c r="LK685" s="12"/>
      <c r="LL685" s="12"/>
      <c r="LM685" s="12"/>
      <c r="LN685" s="12"/>
      <c r="LO685" s="12"/>
      <c r="LP685" s="12"/>
      <c r="LQ685" s="12"/>
      <c r="LR685" s="12"/>
      <c r="LS685" s="12"/>
      <c r="LT685" s="12"/>
      <c r="LU685" s="12"/>
      <c r="LV685" s="12"/>
      <c r="LW685" s="12"/>
      <c r="LX685" s="12"/>
      <c r="LY685" s="12"/>
      <c r="LZ685" s="12"/>
      <c r="MA685" s="12"/>
      <c r="MB685" s="12"/>
      <c r="MC685" s="12"/>
      <c r="MD685" s="12"/>
      <c r="ME685" s="12"/>
      <c r="MF685" s="12"/>
      <c r="MG685" s="12"/>
      <c r="MH685" s="12"/>
      <c r="MI685" s="12"/>
      <c r="MJ685" s="12"/>
      <c r="MK685" s="12"/>
      <c r="ML685" s="12"/>
      <c r="MM685" s="12"/>
      <c r="MN685" s="12"/>
      <c r="MO685" s="12"/>
      <c r="MP685" s="12"/>
      <c r="MQ685" s="12"/>
      <c r="MR685" s="12"/>
      <c r="MS685" s="12"/>
      <c r="MT685" s="12"/>
      <c r="MU685" s="12"/>
      <c r="MV685" s="12"/>
      <c r="MW685" s="12"/>
      <c r="MX685" s="12"/>
      <c r="MY685" s="12"/>
      <c r="MZ685" s="12"/>
      <c r="NA685" s="12"/>
      <c r="NB685" s="12"/>
      <c r="NC685" s="12"/>
      <c r="ND685" s="12"/>
      <c r="NE685" s="12"/>
      <c r="NF685" s="12"/>
      <c r="NG685" s="12"/>
      <c r="NH685" s="12"/>
      <c r="NI685" s="12"/>
      <c r="NJ685" s="12"/>
      <c r="NK685" s="12"/>
      <c r="NL685" s="12"/>
      <c r="NM685" s="12"/>
      <c r="NN685" s="12"/>
      <c r="NO685" s="12"/>
      <c r="NP685" s="12"/>
      <c r="NQ685" s="12"/>
      <c r="NR685" s="12"/>
      <c r="NS685" s="12"/>
      <c r="NT685" s="12"/>
      <c r="NU685" s="12"/>
      <c r="NV685" s="12"/>
      <c r="NW685" s="12"/>
      <c r="NX685" s="12"/>
      <c r="NY685" s="12"/>
      <c r="NZ685" s="12"/>
      <c r="OA685" s="12"/>
      <c r="OB685" s="12"/>
      <c r="OC685" s="12"/>
      <c r="OD685" s="12"/>
      <c r="OE685" s="12"/>
      <c r="OF685" s="12"/>
      <c r="OG685" s="12"/>
      <c r="OH685" s="12"/>
      <c r="OI685" s="12"/>
      <c r="OJ685" s="12"/>
      <c r="OK685" s="12"/>
      <c r="OL685" s="12"/>
      <c r="OM685" s="12"/>
      <c r="ON685" s="12"/>
      <c r="OO685" s="12"/>
      <c r="OP685" s="12"/>
      <c r="OQ685" s="12"/>
      <c r="OR685" s="12"/>
      <c r="OS685" s="12"/>
      <c r="OT685" s="12"/>
      <c r="OU685" s="12"/>
      <c r="OV685" s="12"/>
      <c r="OW685" s="12"/>
      <c r="OX685" s="12"/>
      <c r="OY685" s="12"/>
      <c r="OZ685" s="12"/>
      <c r="PA685" s="12"/>
      <c r="PB685" s="12"/>
      <c r="PC685" s="12"/>
      <c r="PD685" s="12"/>
      <c r="PE685" s="12"/>
      <c r="PF685" s="12"/>
      <c r="PG685" s="12"/>
      <c r="PH685" s="12"/>
      <c r="PI685" s="12"/>
      <c r="PJ685" s="12"/>
      <c r="PK685" s="12"/>
      <c r="PL685" s="12"/>
      <c r="PM685" s="12"/>
      <c r="PN685" s="12"/>
      <c r="PO685" s="12"/>
      <c r="PP685" s="12"/>
    </row>
    <row r="686">
      <c r="A686" s="452"/>
      <c r="B686" s="45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  <c r="IU686" s="12"/>
      <c r="IV686" s="12"/>
      <c r="IW686" s="12"/>
      <c r="IX686" s="12"/>
      <c r="IY686" s="12"/>
      <c r="IZ686" s="12"/>
      <c r="JA686" s="12"/>
      <c r="JB686" s="12"/>
      <c r="JC686" s="12"/>
      <c r="JD686" s="12"/>
      <c r="JE686" s="12"/>
      <c r="JF686" s="12"/>
      <c r="JG686" s="12"/>
      <c r="JH686" s="12"/>
      <c r="JI686" s="12"/>
      <c r="JJ686" s="12"/>
      <c r="JK686" s="12"/>
      <c r="JL686" s="12"/>
      <c r="JM686" s="12"/>
      <c r="JN686" s="12"/>
      <c r="JO686" s="12"/>
      <c r="JP686" s="12"/>
      <c r="JQ686" s="12"/>
      <c r="JR686" s="12"/>
      <c r="JS686" s="12"/>
      <c r="JT686" s="12"/>
      <c r="JU686" s="12"/>
      <c r="JV686" s="12"/>
      <c r="JW686" s="12"/>
      <c r="JX686" s="12"/>
      <c r="JY686" s="12"/>
      <c r="JZ686" s="12"/>
      <c r="KA686" s="12"/>
      <c r="KB686" s="12"/>
      <c r="KC686" s="12"/>
      <c r="KD686" s="12"/>
      <c r="KE686" s="12"/>
      <c r="KF686" s="12"/>
      <c r="KG686" s="12"/>
      <c r="KH686" s="12"/>
      <c r="KI686" s="12"/>
      <c r="KJ686" s="12"/>
      <c r="KK686" s="12"/>
      <c r="KL686" s="12"/>
      <c r="KM686" s="12"/>
      <c r="KN686" s="12"/>
      <c r="KO686" s="12"/>
      <c r="KP686" s="12"/>
      <c r="KQ686" s="12"/>
      <c r="KR686" s="12"/>
      <c r="KS686" s="12"/>
      <c r="KT686" s="12"/>
      <c r="KU686" s="12"/>
      <c r="KV686" s="12"/>
      <c r="KW686" s="12"/>
      <c r="KX686" s="12"/>
      <c r="KY686" s="12"/>
      <c r="KZ686" s="12"/>
      <c r="LA686" s="12"/>
      <c r="LB686" s="12"/>
      <c r="LC686" s="12"/>
      <c r="LD686" s="12"/>
      <c r="LE686" s="12"/>
      <c r="LF686" s="12"/>
      <c r="LG686" s="12"/>
      <c r="LH686" s="12"/>
      <c r="LI686" s="12"/>
      <c r="LJ686" s="12"/>
      <c r="LK686" s="12"/>
      <c r="LL686" s="12"/>
      <c r="LM686" s="12"/>
      <c r="LN686" s="12"/>
      <c r="LO686" s="12"/>
      <c r="LP686" s="12"/>
      <c r="LQ686" s="12"/>
      <c r="LR686" s="12"/>
      <c r="LS686" s="12"/>
      <c r="LT686" s="12"/>
      <c r="LU686" s="12"/>
      <c r="LV686" s="12"/>
      <c r="LW686" s="12"/>
      <c r="LX686" s="12"/>
      <c r="LY686" s="12"/>
      <c r="LZ686" s="12"/>
      <c r="MA686" s="12"/>
      <c r="MB686" s="12"/>
      <c r="MC686" s="12"/>
      <c r="MD686" s="12"/>
      <c r="ME686" s="12"/>
      <c r="MF686" s="12"/>
      <c r="MG686" s="12"/>
      <c r="MH686" s="12"/>
      <c r="MI686" s="12"/>
      <c r="MJ686" s="12"/>
      <c r="MK686" s="12"/>
      <c r="ML686" s="12"/>
      <c r="MM686" s="12"/>
      <c r="MN686" s="12"/>
      <c r="MO686" s="12"/>
      <c r="MP686" s="12"/>
      <c r="MQ686" s="12"/>
      <c r="MR686" s="12"/>
      <c r="MS686" s="12"/>
      <c r="MT686" s="12"/>
      <c r="MU686" s="12"/>
      <c r="MV686" s="12"/>
      <c r="MW686" s="12"/>
      <c r="MX686" s="12"/>
      <c r="MY686" s="12"/>
      <c r="MZ686" s="12"/>
      <c r="NA686" s="12"/>
      <c r="NB686" s="12"/>
      <c r="NC686" s="12"/>
      <c r="ND686" s="12"/>
      <c r="NE686" s="12"/>
      <c r="NF686" s="12"/>
      <c r="NG686" s="12"/>
      <c r="NH686" s="12"/>
      <c r="NI686" s="12"/>
      <c r="NJ686" s="12"/>
      <c r="NK686" s="12"/>
      <c r="NL686" s="12"/>
      <c r="NM686" s="12"/>
      <c r="NN686" s="12"/>
      <c r="NO686" s="12"/>
      <c r="NP686" s="12"/>
      <c r="NQ686" s="12"/>
      <c r="NR686" s="12"/>
      <c r="NS686" s="12"/>
      <c r="NT686" s="12"/>
      <c r="NU686" s="12"/>
      <c r="NV686" s="12"/>
      <c r="NW686" s="12"/>
      <c r="NX686" s="12"/>
      <c r="NY686" s="12"/>
      <c r="NZ686" s="12"/>
      <c r="OA686" s="12"/>
      <c r="OB686" s="12"/>
      <c r="OC686" s="12"/>
      <c r="OD686" s="12"/>
      <c r="OE686" s="12"/>
      <c r="OF686" s="12"/>
      <c r="OG686" s="12"/>
      <c r="OH686" s="12"/>
      <c r="OI686" s="12"/>
      <c r="OJ686" s="12"/>
      <c r="OK686" s="12"/>
      <c r="OL686" s="12"/>
      <c r="OM686" s="12"/>
      <c r="ON686" s="12"/>
      <c r="OO686" s="12"/>
      <c r="OP686" s="12"/>
      <c r="OQ686" s="12"/>
      <c r="OR686" s="12"/>
      <c r="OS686" s="12"/>
      <c r="OT686" s="12"/>
      <c r="OU686" s="12"/>
      <c r="OV686" s="12"/>
      <c r="OW686" s="12"/>
      <c r="OX686" s="12"/>
      <c r="OY686" s="12"/>
      <c r="OZ686" s="12"/>
      <c r="PA686" s="12"/>
      <c r="PB686" s="12"/>
      <c r="PC686" s="12"/>
      <c r="PD686" s="12"/>
      <c r="PE686" s="12"/>
      <c r="PF686" s="12"/>
      <c r="PG686" s="12"/>
      <c r="PH686" s="12"/>
      <c r="PI686" s="12"/>
      <c r="PJ686" s="12"/>
      <c r="PK686" s="12"/>
      <c r="PL686" s="12"/>
      <c r="PM686" s="12"/>
      <c r="PN686" s="12"/>
      <c r="PO686" s="12"/>
      <c r="PP686" s="12"/>
    </row>
    <row r="687">
      <c r="A687" s="452"/>
      <c r="B687" s="45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  <c r="IU687" s="12"/>
      <c r="IV687" s="12"/>
      <c r="IW687" s="12"/>
      <c r="IX687" s="12"/>
      <c r="IY687" s="12"/>
      <c r="IZ687" s="12"/>
      <c r="JA687" s="12"/>
      <c r="JB687" s="12"/>
      <c r="JC687" s="12"/>
      <c r="JD687" s="12"/>
      <c r="JE687" s="12"/>
      <c r="JF687" s="12"/>
      <c r="JG687" s="12"/>
      <c r="JH687" s="12"/>
      <c r="JI687" s="12"/>
      <c r="JJ687" s="12"/>
      <c r="JK687" s="12"/>
      <c r="JL687" s="12"/>
      <c r="JM687" s="12"/>
      <c r="JN687" s="12"/>
      <c r="JO687" s="12"/>
      <c r="JP687" s="12"/>
      <c r="JQ687" s="12"/>
      <c r="JR687" s="12"/>
      <c r="JS687" s="12"/>
      <c r="JT687" s="12"/>
      <c r="JU687" s="12"/>
      <c r="JV687" s="12"/>
      <c r="JW687" s="12"/>
      <c r="JX687" s="12"/>
      <c r="JY687" s="12"/>
      <c r="JZ687" s="12"/>
      <c r="KA687" s="12"/>
      <c r="KB687" s="12"/>
      <c r="KC687" s="12"/>
      <c r="KD687" s="12"/>
      <c r="KE687" s="12"/>
      <c r="KF687" s="12"/>
      <c r="KG687" s="12"/>
      <c r="KH687" s="12"/>
      <c r="KI687" s="12"/>
      <c r="KJ687" s="12"/>
      <c r="KK687" s="12"/>
      <c r="KL687" s="12"/>
      <c r="KM687" s="12"/>
      <c r="KN687" s="12"/>
      <c r="KO687" s="12"/>
      <c r="KP687" s="12"/>
      <c r="KQ687" s="12"/>
      <c r="KR687" s="12"/>
      <c r="KS687" s="12"/>
      <c r="KT687" s="12"/>
      <c r="KU687" s="12"/>
      <c r="KV687" s="12"/>
      <c r="KW687" s="12"/>
      <c r="KX687" s="12"/>
      <c r="KY687" s="12"/>
      <c r="KZ687" s="12"/>
      <c r="LA687" s="12"/>
      <c r="LB687" s="12"/>
      <c r="LC687" s="12"/>
      <c r="LD687" s="12"/>
      <c r="LE687" s="12"/>
      <c r="LF687" s="12"/>
      <c r="LG687" s="12"/>
      <c r="LH687" s="12"/>
      <c r="LI687" s="12"/>
      <c r="LJ687" s="12"/>
      <c r="LK687" s="12"/>
      <c r="LL687" s="12"/>
      <c r="LM687" s="12"/>
      <c r="LN687" s="12"/>
      <c r="LO687" s="12"/>
      <c r="LP687" s="12"/>
      <c r="LQ687" s="12"/>
      <c r="LR687" s="12"/>
      <c r="LS687" s="12"/>
      <c r="LT687" s="12"/>
      <c r="LU687" s="12"/>
      <c r="LV687" s="12"/>
      <c r="LW687" s="12"/>
      <c r="LX687" s="12"/>
      <c r="LY687" s="12"/>
      <c r="LZ687" s="12"/>
      <c r="MA687" s="12"/>
      <c r="MB687" s="12"/>
      <c r="MC687" s="12"/>
      <c r="MD687" s="12"/>
      <c r="ME687" s="12"/>
      <c r="MF687" s="12"/>
      <c r="MG687" s="12"/>
      <c r="MH687" s="12"/>
      <c r="MI687" s="12"/>
      <c r="MJ687" s="12"/>
      <c r="MK687" s="12"/>
      <c r="ML687" s="12"/>
      <c r="MM687" s="12"/>
      <c r="MN687" s="12"/>
      <c r="MO687" s="12"/>
      <c r="MP687" s="12"/>
      <c r="MQ687" s="12"/>
      <c r="MR687" s="12"/>
      <c r="MS687" s="12"/>
      <c r="MT687" s="12"/>
      <c r="MU687" s="12"/>
      <c r="MV687" s="12"/>
      <c r="MW687" s="12"/>
      <c r="MX687" s="12"/>
      <c r="MY687" s="12"/>
      <c r="MZ687" s="12"/>
      <c r="NA687" s="12"/>
      <c r="NB687" s="12"/>
      <c r="NC687" s="12"/>
      <c r="ND687" s="12"/>
      <c r="NE687" s="12"/>
      <c r="NF687" s="12"/>
      <c r="NG687" s="12"/>
      <c r="NH687" s="12"/>
      <c r="NI687" s="12"/>
      <c r="NJ687" s="12"/>
      <c r="NK687" s="12"/>
      <c r="NL687" s="12"/>
      <c r="NM687" s="12"/>
      <c r="NN687" s="12"/>
      <c r="NO687" s="12"/>
      <c r="NP687" s="12"/>
      <c r="NQ687" s="12"/>
      <c r="NR687" s="12"/>
      <c r="NS687" s="12"/>
      <c r="NT687" s="12"/>
      <c r="NU687" s="12"/>
      <c r="NV687" s="12"/>
      <c r="NW687" s="12"/>
      <c r="NX687" s="12"/>
      <c r="NY687" s="12"/>
      <c r="NZ687" s="12"/>
      <c r="OA687" s="12"/>
      <c r="OB687" s="12"/>
      <c r="OC687" s="12"/>
      <c r="OD687" s="12"/>
      <c r="OE687" s="12"/>
      <c r="OF687" s="12"/>
      <c r="OG687" s="12"/>
      <c r="OH687" s="12"/>
      <c r="OI687" s="12"/>
      <c r="OJ687" s="12"/>
      <c r="OK687" s="12"/>
      <c r="OL687" s="12"/>
      <c r="OM687" s="12"/>
      <c r="ON687" s="12"/>
      <c r="OO687" s="12"/>
      <c r="OP687" s="12"/>
      <c r="OQ687" s="12"/>
      <c r="OR687" s="12"/>
      <c r="OS687" s="12"/>
      <c r="OT687" s="12"/>
      <c r="OU687" s="12"/>
      <c r="OV687" s="12"/>
      <c r="OW687" s="12"/>
      <c r="OX687" s="12"/>
      <c r="OY687" s="12"/>
      <c r="OZ687" s="12"/>
      <c r="PA687" s="12"/>
      <c r="PB687" s="12"/>
      <c r="PC687" s="12"/>
      <c r="PD687" s="12"/>
      <c r="PE687" s="12"/>
      <c r="PF687" s="12"/>
      <c r="PG687" s="12"/>
      <c r="PH687" s="12"/>
      <c r="PI687" s="12"/>
      <c r="PJ687" s="12"/>
      <c r="PK687" s="12"/>
      <c r="PL687" s="12"/>
      <c r="PM687" s="12"/>
      <c r="PN687" s="12"/>
      <c r="PO687" s="12"/>
      <c r="PP687" s="12"/>
    </row>
    <row r="688">
      <c r="A688" s="452"/>
      <c r="B688" s="45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  <c r="KB688" s="12"/>
      <c r="KC688" s="12"/>
      <c r="KD688" s="12"/>
      <c r="KE688" s="12"/>
      <c r="KF688" s="12"/>
      <c r="KG688" s="12"/>
      <c r="KH688" s="12"/>
      <c r="KI688" s="12"/>
      <c r="KJ688" s="12"/>
      <c r="KK688" s="12"/>
      <c r="KL688" s="12"/>
      <c r="KM688" s="12"/>
      <c r="KN688" s="12"/>
      <c r="KO688" s="12"/>
      <c r="KP688" s="12"/>
      <c r="KQ688" s="12"/>
      <c r="KR688" s="12"/>
      <c r="KS688" s="12"/>
      <c r="KT688" s="12"/>
      <c r="KU688" s="12"/>
      <c r="KV688" s="12"/>
      <c r="KW688" s="12"/>
      <c r="KX688" s="12"/>
      <c r="KY688" s="12"/>
      <c r="KZ688" s="12"/>
      <c r="LA688" s="12"/>
      <c r="LB688" s="12"/>
      <c r="LC688" s="12"/>
      <c r="LD688" s="12"/>
      <c r="LE688" s="12"/>
      <c r="LF688" s="12"/>
      <c r="LG688" s="12"/>
      <c r="LH688" s="12"/>
      <c r="LI688" s="12"/>
      <c r="LJ688" s="12"/>
      <c r="LK688" s="12"/>
      <c r="LL688" s="12"/>
      <c r="LM688" s="12"/>
      <c r="LN688" s="12"/>
      <c r="LO688" s="12"/>
      <c r="LP688" s="12"/>
      <c r="LQ688" s="12"/>
      <c r="LR688" s="12"/>
      <c r="LS688" s="12"/>
      <c r="LT688" s="12"/>
      <c r="LU688" s="12"/>
      <c r="LV688" s="12"/>
      <c r="LW688" s="12"/>
      <c r="LX688" s="12"/>
      <c r="LY688" s="12"/>
      <c r="LZ688" s="12"/>
      <c r="MA688" s="12"/>
      <c r="MB688" s="12"/>
      <c r="MC688" s="12"/>
      <c r="MD688" s="12"/>
      <c r="ME688" s="12"/>
      <c r="MF688" s="12"/>
      <c r="MG688" s="12"/>
      <c r="MH688" s="12"/>
      <c r="MI688" s="12"/>
      <c r="MJ688" s="12"/>
      <c r="MK688" s="12"/>
      <c r="ML688" s="12"/>
      <c r="MM688" s="12"/>
      <c r="MN688" s="12"/>
      <c r="MO688" s="12"/>
      <c r="MP688" s="12"/>
      <c r="MQ688" s="12"/>
      <c r="MR688" s="12"/>
      <c r="MS688" s="12"/>
      <c r="MT688" s="12"/>
      <c r="MU688" s="12"/>
      <c r="MV688" s="12"/>
      <c r="MW688" s="12"/>
      <c r="MX688" s="12"/>
      <c r="MY688" s="12"/>
      <c r="MZ688" s="12"/>
      <c r="NA688" s="12"/>
      <c r="NB688" s="12"/>
      <c r="NC688" s="12"/>
      <c r="ND688" s="12"/>
      <c r="NE688" s="12"/>
      <c r="NF688" s="12"/>
      <c r="NG688" s="12"/>
      <c r="NH688" s="12"/>
      <c r="NI688" s="12"/>
      <c r="NJ688" s="12"/>
      <c r="NK688" s="12"/>
      <c r="NL688" s="12"/>
      <c r="NM688" s="12"/>
      <c r="NN688" s="12"/>
      <c r="NO688" s="12"/>
      <c r="NP688" s="12"/>
      <c r="NQ688" s="12"/>
      <c r="NR688" s="12"/>
      <c r="NS688" s="12"/>
      <c r="NT688" s="12"/>
      <c r="NU688" s="12"/>
      <c r="NV688" s="12"/>
      <c r="NW688" s="12"/>
      <c r="NX688" s="12"/>
      <c r="NY688" s="12"/>
      <c r="NZ688" s="12"/>
      <c r="OA688" s="12"/>
      <c r="OB688" s="12"/>
      <c r="OC688" s="12"/>
      <c r="OD688" s="12"/>
      <c r="OE688" s="12"/>
      <c r="OF688" s="12"/>
      <c r="OG688" s="12"/>
      <c r="OH688" s="12"/>
      <c r="OI688" s="12"/>
      <c r="OJ688" s="12"/>
      <c r="OK688" s="12"/>
      <c r="OL688" s="12"/>
      <c r="OM688" s="12"/>
      <c r="ON688" s="12"/>
      <c r="OO688" s="12"/>
      <c r="OP688" s="12"/>
      <c r="OQ688" s="12"/>
      <c r="OR688" s="12"/>
      <c r="OS688" s="12"/>
      <c r="OT688" s="12"/>
      <c r="OU688" s="12"/>
      <c r="OV688" s="12"/>
      <c r="OW688" s="12"/>
      <c r="OX688" s="12"/>
      <c r="OY688" s="12"/>
      <c r="OZ688" s="12"/>
      <c r="PA688" s="12"/>
      <c r="PB688" s="12"/>
      <c r="PC688" s="12"/>
      <c r="PD688" s="12"/>
      <c r="PE688" s="12"/>
      <c r="PF688" s="12"/>
      <c r="PG688" s="12"/>
      <c r="PH688" s="12"/>
      <c r="PI688" s="12"/>
      <c r="PJ688" s="12"/>
      <c r="PK688" s="12"/>
      <c r="PL688" s="12"/>
      <c r="PM688" s="12"/>
      <c r="PN688" s="12"/>
      <c r="PO688" s="12"/>
      <c r="PP688" s="12"/>
    </row>
    <row r="689">
      <c r="A689" s="452"/>
      <c r="B689" s="45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  <c r="IU689" s="12"/>
      <c r="IV689" s="12"/>
      <c r="IW689" s="12"/>
      <c r="IX689" s="12"/>
      <c r="IY689" s="12"/>
      <c r="IZ689" s="12"/>
      <c r="JA689" s="12"/>
      <c r="JB689" s="12"/>
      <c r="JC689" s="12"/>
      <c r="JD689" s="12"/>
      <c r="JE689" s="12"/>
      <c r="JF689" s="12"/>
      <c r="JG689" s="12"/>
      <c r="JH689" s="12"/>
      <c r="JI689" s="12"/>
      <c r="JJ689" s="12"/>
      <c r="JK689" s="12"/>
      <c r="JL689" s="12"/>
      <c r="JM689" s="12"/>
      <c r="JN689" s="12"/>
      <c r="JO689" s="12"/>
      <c r="JP689" s="12"/>
      <c r="JQ689" s="12"/>
      <c r="JR689" s="12"/>
      <c r="JS689" s="12"/>
      <c r="JT689" s="12"/>
      <c r="JU689" s="12"/>
      <c r="JV689" s="12"/>
      <c r="JW689" s="12"/>
      <c r="JX689" s="12"/>
      <c r="JY689" s="12"/>
      <c r="JZ689" s="12"/>
      <c r="KA689" s="12"/>
      <c r="KB689" s="12"/>
      <c r="KC689" s="12"/>
      <c r="KD689" s="12"/>
      <c r="KE689" s="12"/>
      <c r="KF689" s="12"/>
      <c r="KG689" s="12"/>
      <c r="KH689" s="12"/>
      <c r="KI689" s="12"/>
      <c r="KJ689" s="12"/>
      <c r="KK689" s="12"/>
      <c r="KL689" s="12"/>
      <c r="KM689" s="12"/>
      <c r="KN689" s="12"/>
      <c r="KO689" s="12"/>
      <c r="KP689" s="12"/>
      <c r="KQ689" s="12"/>
      <c r="KR689" s="12"/>
      <c r="KS689" s="12"/>
      <c r="KT689" s="12"/>
      <c r="KU689" s="12"/>
      <c r="KV689" s="12"/>
      <c r="KW689" s="12"/>
      <c r="KX689" s="12"/>
      <c r="KY689" s="12"/>
      <c r="KZ689" s="12"/>
      <c r="LA689" s="12"/>
      <c r="LB689" s="12"/>
      <c r="LC689" s="12"/>
      <c r="LD689" s="12"/>
      <c r="LE689" s="12"/>
      <c r="LF689" s="12"/>
      <c r="LG689" s="12"/>
      <c r="LH689" s="12"/>
      <c r="LI689" s="12"/>
      <c r="LJ689" s="12"/>
      <c r="LK689" s="12"/>
      <c r="LL689" s="12"/>
      <c r="LM689" s="12"/>
      <c r="LN689" s="12"/>
      <c r="LO689" s="12"/>
      <c r="LP689" s="12"/>
      <c r="LQ689" s="12"/>
      <c r="LR689" s="12"/>
      <c r="LS689" s="12"/>
      <c r="LT689" s="12"/>
      <c r="LU689" s="12"/>
      <c r="LV689" s="12"/>
      <c r="LW689" s="12"/>
      <c r="LX689" s="12"/>
      <c r="LY689" s="12"/>
      <c r="LZ689" s="12"/>
      <c r="MA689" s="12"/>
      <c r="MB689" s="12"/>
      <c r="MC689" s="12"/>
      <c r="MD689" s="12"/>
      <c r="ME689" s="12"/>
      <c r="MF689" s="12"/>
      <c r="MG689" s="12"/>
      <c r="MH689" s="12"/>
      <c r="MI689" s="12"/>
      <c r="MJ689" s="12"/>
      <c r="MK689" s="12"/>
      <c r="ML689" s="12"/>
      <c r="MM689" s="12"/>
      <c r="MN689" s="12"/>
      <c r="MO689" s="12"/>
      <c r="MP689" s="12"/>
      <c r="MQ689" s="12"/>
      <c r="MR689" s="12"/>
      <c r="MS689" s="12"/>
      <c r="MT689" s="12"/>
      <c r="MU689" s="12"/>
      <c r="MV689" s="12"/>
      <c r="MW689" s="12"/>
      <c r="MX689" s="12"/>
      <c r="MY689" s="12"/>
      <c r="MZ689" s="12"/>
      <c r="NA689" s="12"/>
      <c r="NB689" s="12"/>
      <c r="NC689" s="12"/>
      <c r="ND689" s="12"/>
      <c r="NE689" s="12"/>
      <c r="NF689" s="12"/>
      <c r="NG689" s="12"/>
      <c r="NH689" s="12"/>
      <c r="NI689" s="12"/>
      <c r="NJ689" s="12"/>
      <c r="NK689" s="12"/>
      <c r="NL689" s="12"/>
      <c r="NM689" s="12"/>
      <c r="NN689" s="12"/>
      <c r="NO689" s="12"/>
      <c r="NP689" s="12"/>
      <c r="NQ689" s="12"/>
      <c r="NR689" s="12"/>
      <c r="NS689" s="12"/>
      <c r="NT689" s="12"/>
      <c r="NU689" s="12"/>
      <c r="NV689" s="12"/>
      <c r="NW689" s="12"/>
      <c r="NX689" s="12"/>
      <c r="NY689" s="12"/>
      <c r="NZ689" s="12"/>
      <c r="OA689" s="12"/>
      <c r="OB689" s="12"/>
      <c r="OC689" s="12"/>
      <c r="OD689" s="12"/>
      <c r="OE689" s="12"/>
      <c r="OF689" s="12"/>
      <c r="OG689" s="12"/>
      <c r="OH689" s="12"/>
      <c r="OI689" s="12"/>
      <c r="OJ689" s="12"/>
      <c r="OK689" s="12"/>
      <c r="OL689" s="12"/>
      <c r="OM689" s="12"/>
      <c r="ON689" s="12"/>
      <c r="OO689" s="12"/>
      <c r="OP689" s="12"/>
      <c r="OQ689" s="12"/>
      <c r="OR689" s="12"/>
      <c r="OS689" s="12"/>
      <c r="OT689" s="12"/>
      <c r="OU689" s="12"/>
      <c r="OV689" s="12"/>
      <c r="OW689" s="12"/>
      <c r="OX689" s="12"/>
      <c r="OY689" s="12"/>
      <c r="OZ689" s="12"/>
      <c r="PA689" s="12"/>
      <c r="PB689" s="12"/>
      <c r="PC689" s="12"/>
      <c r="PD689" s="12"/>
      <c r="PE689" s="12"/>
      <c r="PF689" s="12"/>
      <c r="PG689" s="12"/>
      <c r="PH689" s="12"/>
      <c r="PI689" s="12"/>
      <c r="PJ689" s="12"/>
      <c r="PK689" s="12"/>
      <c r="PL689" s="12"/>
      <c r="PM689" s="12"/>
      <c r="PN689" s="12"/>
      <c r="PO689" s="12"/>
      <c r="PP689" s="12"/>
    </row>
    <row r="690">
      <c r="A690" s="452"/>
      <c r="B690" s="45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  <c r="IU690" s="12"/>
      <c r="IV690" s="12"/>
      <c r="IW690" s="12"/>
      <c r="IX690" s="12"/>
      <c r="IY690" s="12"/>
      <c r="IZ690" s="12"/>
      <c r="JA690" s="12"/>
      <c r="JB690" s="12"/>
      <c r="JC690" s="12"/>
      <c r="JD690" s="12"/>
      <c r="JE690" s="12"/>
      <c r="JF690" s="12"/>
      <c r="JG690" s="12"/>
      <c r="JH690" s="12"/>
      <c r="JI690" s="12"/>
      <c r="JJ690" s="12"/>
      <c r="JK690" s="12"/>
      <c r="JL690" s="12"/>
      <c r="JM690" s="12"/>
      <c r="JN690" s="12"/>
      <c r="JO690" s="12"/>
      <c r="JP690" s="12"/>
      <c r="JQ690" s="12"/>
      <c r="JR690" s="12"/>
      <c r="JS690" s="12"/>
      <c r="JT690" s="12"/>
      <c r="JU690" s="12"/>
      <c r="JV690" s="12"/>
      <c r="JW690" s="12"/>
      <c r="JX690" s="12"/>
      <c r="JY690" s="12"/>
      <c r="JZ690" s="12"/>
      <c r="KA690" s="12"/>
      <c r="KB690" s="12"/>
      <c r="KC690" s="12"/>
      <c r="KD690" s="12"/>
      <c r="KE690" s="12"/>
      <c r="KF690" s="12"/>
      <c r="KG690" s="12"/>
      <c r="KH690" s="12"/>
      <c r="KI690" s="12"/>
      <c r="KJ690" s="12"/>
      <c r="KK690" s="12"/>
      <c r="KL690" s="12"/>
      <c r="KM690" s="12"/>
      <c r="KN690" s="12"/>
      <c r="KO690" s="12"/>
      <c r="KP690" s="12"/>
      <c r="KQ690" s="12"/>
      <c r="KR690" s="12"/>
      <c r="KS690" s="12"/>
      <c r="KT690" s="12"/>
      <c r="KU690" s="12"/>
      <c r="KV690" s="12"/>
      <c r="KW690" s="12"/>
      <c r="KX690" s="12"/>
      <c r="KY690" s="12"/>
      <c r="KZ690" s="12"/>
      <c r="LA690" s="12"/>
      <c r="LB690" s="12"/>
      <c r="LC690" s="12"/>
      <c r="LD690" s="12"/>
      <c r="LE690" s="12"/>
      <c r="LF690" s="12"/>
      <c r="LG690" s="12"/>
      <c r="LH690" s="12"/>
      <c r="LI690" s="12"/>
      <c r="LJ690" s="12"/>
      <c r="LK690" s="12"/>
      <c r="LL690" s="12"/>
      <c r="LM690" s="12"/>
      <c r="LN690" s="12"/>
      <c r="LO690" s="12"/>
      <c r="LP690" s="12"/>
      <c r="LQ690" s="12"/>
      <c r="LR690" s="12"/>
      <c r="LS690" s="12"/>
      <c r="LT690" s="12"/>
      <c r="LU690" s="12"/>
      <c r="LV690" s="12"/>
      <c r="LW690" s="12"/>
      <c r="LX690" s="12"/>
      <c r="LY690" s="12"/>
      <c r="LZ690" s="12"/>
      <c r="MA690" s="12"/>
      <c r="MB690" s="12"/>
      <c r="MC690" s="12"/>
      <c r="MD690" s="12"/>
      <c r="ME690" s="12"/>
      <c r="MF690" s="12"/>
      <c r="MG690" s="12"/>
      <c r="MH690" s="12"/>
      <c r="MI690" s="12"/>
      <c r="MJ690" s="12"/>
      <c r="MK690" s="12"/>
      <c r="ML690" s="12"/>
      <c r="MM690" s="12"/>
      <c r="MN690" s="12"/>
      <c r="MO690" s="12"/>
      <c r="MP690" s="12"/>
      <c r="MQ690" s="12"/>
      <c r="MR690" s="12"/>
      <c r="MS690" s="12"/>
      <c r="MT690" s="12"/>
      <c r="MU690" s="12"/>
      <c r="MV690" s="12"/>
      <c r="MW690" s="12"/>
      <c r="MX690" s="12"/>
      <c r="MY690" s="12"/>
      <c r="MZ690" s="12"/>
      <c r="NA690" s="12"/>
      <c r="NB690" s="12"/>
      <c r="NC690" s="12"/>
      <c r="ND690" s="12"/>
      <c r="NE690" s="12"/>
      <c r="NF690" s="12"/>
      <c r="NG690" s="12"/>
      <c r="NH690" s="12"/>
      <c r="NI690" s="12"/>
      <c r="NJ690" s="12"/>
      <c r="NK690" s="12"/>
      <c r="NL690" s="12"/>
      <c r="NM690" s="12"/>
      <c r="NN690" s="12"/>
      <c r="NO690" s="12"/>
      <c r="NP690" s="12"/>
      <c r="NQ690" s="12"/>
      <c r="NR690" s="12"/>
      <c r="NS690" s="12"/>
      <c r="NT690" s="12"/>
      <c r="NU690" s="12"/>
      <c r="NV690" s="12"/>
      <c r="NW690" s="12"/>
      <c r="NX690" s="12"/>
      <c r="NY690" s="12"/>
      <c r="NZ690" s="12"/>
      <c r="OA690" s="12"/>
      <c r="OB690" s="12"/>
      <c r="OC690" s="12"/>
      <c r="OD690" s="12"/>
      <c r="OE690" s="12"/>
      <c r="OF690" s="12"/>
      <c r="OG690" s="12"/>
      <c r="OH690" s="12"/>
      <c r="OI690" s="12"/>
      <c r="OJ690" s="12"/>
      <c r="OK690" s="12"/>
      <c r="OL690" s="12"/>
      <c r="OM690" s="12"/>
      <c r="ON690" s="12"/>
      <c r="OO690" s="12"/>
      <c r="OP690" s="12"/>
      <c r="OQ690" s="12"/>
      <c r="OR690" s="12"/>
      <c r="OS690" s="12"/>
      <c r="OT690" s="12"/>
      <c r="OU690" s="12"/>
      <c r="OV690" s="12"/>
      <c r="OW690" s="12"/>
      <c r="OX690" s="12"/>
      <c r="OY690" s="12"/>
      <c r="OZ690" s="12"/>
      <c r="PA690" s="12"/>
      <c r="PB690" s="12"/>
      <c r="PC690" s="12"/>
      <c r="PD690" s="12"/>
      <c r="PE690" s="12"/>
      <c r="PF690" s="12"/>
      <c r="PG690" s="12"/>
      <c r="PH690" s="12"/>
      <c r="PI690" s="12"/>
      <c r="PJ690" s="12"/>
      <c r="PK690" s="12"/>
      <c r="PL690" s="12"/>
      <c r="PM690" s="12"/>
      <c r="PN690" s="12"/>
      <c r="PO690" s="12"/>
      <c r="PP690" s="12"/>
    </row>
    <row r="691">
      <c r="A691" s="452"/>
      <c r="B691" s="45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  <c r="KB691" s="12"/>
      <c r="KC691" s="12"/>
      <c r="KD691" s="12"/>
      <c r="KE691" s="12"/>
      <c r="KF691" s="12"/>
      <c r="KG691" s="12"/>
      <c r="KH691" s="12"/>
      <c r="KI691" s="12"/>
      <c r="KJ691" s="12"/>
      <c r="KK691" s="12"/>
      <c r="KL691" s="12"/>
      <c r="KM691" s="12"/>
      <c r="KN691" s="12"/>
      <c r="KO691" s="12"/>
      <c r="KP691" s="12"/>
      <c r="KQ691" s="12"/>
      <c r="KR691" s="12"/>
      <c r="KS691" s="12"/>
      <c r="KT691" s="12"/>
      <c r="KU691" s="12"/>
      <c r="KV691" s="12"/>
      <c r="KW691" s="12"/>
      <c r="KX691" s="12"/>
      <c r="KY691" s="12"/>
      <c r="KZ691" s="12"/>
      <c r="LA691" s="12"/>
      <c r="LB691" s="12"/>
      <c r="LC691" s="12"/>
      <c r="LD691" s="12"/>
      <c r="LE691" s="12"/>
      <c r="LF691" s="12"/>
      <c r="LG691" s="12"/>
      <c r="LH691" s="12"/>
      <c r="LI691" s="12"/>
      <c r="LJ691" s="12"/>
      <c r="LK691" s="12"/>
      <c r="LL691" s="12"/>
      <c r="LM691" s="12"/>
      <c r="LN691" s="12"/>
      <c r="LO691" s="12"/>
      <c r="LP691" s="12"/>
      <c r="LQ691" s="12"/>
      <c r="LR691" s="12"/>
      <c r="LS691" s="12"/>
      <c r="LT691" s="12"/>
      <c r="LU691" s="12"/>
      <c r="LV691" s="12"/>
      <c r="LW691" s="12"/>
      <c r="LX691" s="12"/>
      <c r="LY691" s="12"/>
      <c r="LZ691" s="12"/>
      <c r="MA691" s="12"/>
      <c r="MB691" s="12"/>
      <c r="MC691" s="12"/>
      <c r="MD691" s="12"/>
      <c r="ME691" s="12"/>
      <c r="MF691" s="12"/>
      <c r="MG691" s="12"/>
      <c r="MH691" s="12"/>
      <c r="MI691" s="12"/>
      <c r="MJ691" s="12"/>
      <c r="MK691" s="12"/>
      <c r="ML691" s="12"/>
      <c r="MM691" s="12"/>
      <c r="MN691" s="12"/>
      <c r="MO691" s="12"/>
      <c r="MP691" s="12"/>
      <c r="MQ691" s="12"/>
      <c r="MR691" s="12"/>
      <c r="MS691" s="12"/>
      <c r="MT691" s="12"/>
      <c r="MU691" s="12"/>
      <c r="MV691" s="12"/>
      <c r="MW691" s="12"/>
      <c r="MX691" s="12"/>
      <c r="MY691" s="12"/>
      <c r="MZ691" s="12"/>
      <c r="NA691" s="12"/>
      <c r="NB691" s="12"/>
      <c r="NC691" s="12"/>
      <c r="ND691" s="12"/>
      <c r="NE691" s="12"/>
      <c r="NF691" s="12"/>
      <c r="NG691" s="12"/>
      <c r="NH691" s="12"/>
      <c r="NI691" s="12"/>
      <c r="NJ691" s="12"/>
      <c r="NK691" s="12"/>
      <c r="NL691" s="12"/>
      <c r="NM691" s="12"/>
      <c r="NN691" s="12"/>
      <c r="NO691" s="12"/>
      <c r="NP691" s="12"/>
      <c r="NQ691" s="12"/>
      <c r="NR691" s="12"/>
      <c r="NS691" s="12"/>
      <c r="NT691" s="12"/>
      <c r="NU691" s="12"/>
      <c r="NV691" s="12"/>
      <c r="NW691" s="12"/>
      <c r="NX691" s="12"/>
      <c r="NY691" s="12"/>
      <c r="NZ691" s="12"/>
      <c r="OA691" s="12"/>
      <c r="OB691" s="12"/>
      <c r="OC691" s="12"/>
      <c r="OD691" s="12"/>
      <c r="OE691" s="12"/>
      <c r="OF691" s="12"/>
      <c r="OG691" s="12"/>
      <c r="OH691" s="12"/>
      <c r="OI691" s="12"/>
      <c r="OJ691" s="12"/>
      <c r="OK691" s="12"/>
      <c r="OL691" s="12"/>
      <c r="OM691" s="12"/>
      <c r="ON691" s="12"/>
      <c r="OO691" s="12"/>
      <c r="OP691" s="12"/>
      <c r="OQ691" s="12"/>
      <c r="OR691" s="12"/>
      <c r="OS691" s="12"/>
      <c r="OT691" s="12"/>
      <c r="OU691" s="12"/>
      <c r="OV691" s="12"/>
      <c r="OW691" s="12"/>
      <c r="OX691" s="12"/>
      <c r="OY691" s="12"/>
      <c r="OZ691" s="12"/>
      <c r="PA691" s="12"/>
      <c r="PB691" s="12"/>
      <c r="PC691" s="12"/>
      <c r="PD691" s="12"/>
      <c r="PE691" s="12"/>
      <c r="PF691" s="12"/>
      <c r="PG691" s="12"/>
      <c r="PH691" s="12"/>
      <c r="PI691" s="12"/>
      <c r="PJ691" s="12"/>
      <c r="PK691" s="12"/>
      <c r="PL691" s="12"/>
      <c r="PM691" s="12"/>
      <c r="PN691" s="12"/>
      <c r="PO691" s="12"/>
      <c r="PP691" s="12"/>
    </row>
    <row r="692">
      <c r="A692" s="452"/>
      <c r="B692" s="45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  <c r="KB692" s="12"/>
      <c r="KC692" s="12"/>
      <c r="KD692" s="12"/>
      <c r="KE692" s="12"/>
      <c r="KF692" s="12"/>
      <c r="KG692" s="12"/>
      <c r="KH692" s="12"/>
      <c r="KI692" s="12"/>
      <c r="KJ692" s="12"/>
      <c r="KK692" s="12"/>
      <c r="KL692" s="12"/>
      <c r="KM692" s="12"/>
      <c r="KN692" s="12"/>
      <c r="KO692" s="12"/>
      <c r="KP692" s="12"/>
      <c r="KQ692" s="12"/>
      <c r="KR692" s="12"/>
      <c r="KS692" s="12"/>
      <c r="KT692" s="12"/>
      <c r="KU692" s="12"/>
      <c r="KV692" s="12"/>
      <c r="KW692" s="12"/>
      <c r="KX692" s="12"/>
      <c r="KY692" s="12"/>
      <c r="KZ692" s="12"/>
      <c r="LA692" s="12"/>
      <c r="LB692" s="12"/>
      <c r="LC692" s="12"/>
      <c r="LD692" s="12"/>
      <c r="LE692" s="12"/>
      <c r="LF692" s="12"/>
      <c r="LG692" s="12"/>
      <c r="LH692" s="12"/>
      <c r="LI692" s="12"/>
      <c r="LJ692" s="12"/>
      <c r="LK692" s="12"/>
      <c r="LL692" s="12"/>
      <c r="LM692" s="12"/>
      <c r="LN692" s="12"/>
      <c r="LO692" s="12"/>
      <c r="LP692" s="12"/>
      <c r="LQ692" s="12"/>
      <c r="LR692" s="12"/>
      <c r="LS692" s="12"/>
      <c r="LT692" s="12"/>
      <c r="LU692" s="12"/>
      <c r="LV692" s="12"/>
      <c r="LW692" s="12"/>
      <c r="LX692" s="12"/>
      <c r="LY692" s="12"/>
      <c r="LZ692" s="12"/>
      <c r="MA692" s="12"/>
      <c r="MB692" s="12"/>
      <c r="MC692" s="12"/>
      <c r="MD692" s="12"/>
      <c r="ME692" s="12"/>
      <c r="MF692" s="12"/>
      <c r="MG692" s="12"/>
      <c r="MH692" s="12"/>
      <c r="MI692" s="12"/>
      <c r="MJ692" s="12"/>
      <c r="MK692" s="12"/>
      <c r="ML692" s="12"/>
      <c r="MM692" s="12"/>
      <c r="MN692" s="12"/>
      <c r="MO692" s="12"/>
      <c r="MP692" s="12"/>
      <c r="MQ692" s="12"/>
      <c r="MR692" s="12"/>
      <c r="MS692" s="12"/>
      <c r="MT692" s="12"/>
      <c r="MU692" s="12"/>
      <c r="MV692" s="12"/>
      <c r="MW692" s="12"/>
      <c r="MX692" s="12"/>
      <c r="MY692" s="12"/>
      <c r="MZ692" s="12"/>
      <c r="NA692" s="12"/>
      <c r="NB692" s="12"/>
      <c r="NC692" s="12"/>
      <c r="ND692" s="12"/>
      <c r="NE692" s="12"/>
      <c r="NF692" s="12"/>
      <c r="NG692" s="12"/>
      <c r="NH692" s="12"/>
      <c r="NI692" s="12"/>
      <c r="NJ692" s="12"/>
      <c r="NK692" s="12"/>
      <c r="NL692" s="12"/>
      <c r="NM692" s="12"/>
      <c r="NN692" s="12"/>
      <c r="NO692" s="12"/>
      <c r="NP692" s="12"/>
      <c r="NQ692" s="12"/>
      <c r="NR692" s="12"/>
      <c r="NS692" s="12"/>
      <c r="NT692" s="12"/>
      <c r="NU692" s="12"/>
      <c r="NV692" s="12"/>
      <c r="NW692" s="12"/>
      <c r="NX692" s="12"/>
      <c r="NY692" s="12"/>
      <c r="NZ692" s="12"/>
      <c r="OA692" s="12"/>
      <c r="OB692" s="12"/>
      <c r="OC692" s="12"/>
      <c r="OD692" s="12"/>
      <c r="OE692" s="12"/>
      <c r="OF692" s="12"/>
      <c r="OG692" s="12"/>
      <c r="OH692" s="12"/>
      <c r="OI692" s="12"/>
      <c r="OJ692" s="12"/>
      <c r="OK692" s="12"/>
      <c r="OL692" s="12"/>
      <c r="OM692" s="12"/>
      <c r="ON692" s="12"/>
      <c r="OO692" s="12"/>
      <c r="OP692" s="12"/>
      <c r="OQ692" s="12"/>
      <c r="OR692" s="12"/>
      <c r="OS692" s="12"/>
      <c r="OT692" s="12"/>
      <c r="OU692" s="12"/>
      <c r="OV692" s="12"/>
      <c r="OW692" s="12"/>
      <c r="OX692" s="12"/>
      <c r="OY692" s="12"/>
      <c r="OZ692" s="12"/>
      <c r="PA692" s="12"/>
      <c r="PB692" s="12"/>
      <c r="PC692" s="12"/>
      <c r="PD692" s="12"/>
      <c r="PE692" s="12"/>
      <c r="PF692" s="12"/>
      <c r="PG692" s="12"/>
      <c r="PH692" s="12"/>
      <c r="PI692" s="12"/>
      <c r="PJ692" s="12"/>
      <c r="PK692" s="12"/>
      <c r="PL692" s="12"/>
      <c r="PM692" s="12"/>
      <c r="PN692" s="12"/>
      <c r="PO692" s="12"/>
      <c r="PP692" s="12"/>
    </row>
    <row r="693">
      <c r="A693" s="452"/>
      <c r="B693" s="45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  <c r="KB693" s="12"/>
      <c r="KC693" s="12"/>
      <c r="KD693" s="12"/>
      <c r="KE693" s="12"/>
      <c r="KF693" s="12"/>
      <c r="KG693" s="12"/>
      <c r="KH693" s="12"/>
      <c r="KI693" s="12"/>
      <c r="KJ693" s="12"/>
      <c r="KK693" s="12"/>
      <c r="KL693" s="12"/>
      <c r="KM693" s="12"/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/>
      <c r="PG693" s="12"/>
      <c r="PH693" s="12"/>
      <c r="PI693" s="12"/>
      <c r="PJ693" s="12"/>
      <c r="PK693" s="12"/>
      <c r="PL693" s="12"/>
      <c r="PM693" s="12"/>
      <c r="PN693" s="12"/>
      <c r="PO693" s="12"/>
      <c r="PP693" s="12"/>
    </row>
    <row r="694">
      <c r="A694" s="452"/>
      <c r="B694" s="45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  <c r="KB694" s="12"/>
      <c r="KC694" s="12"/>
      <c r="KD694" s="12"/>
      <c r="KE694" s="12"/>
      <c r="KF694" s="12"/>
      <c r="KG694" s="12"/>
      <c r="KH694" s="12"/>
      <c r="KI694" s="12"/>
      <c r="KJ694" s="12"/>
      <c r="KK694" s="12"/>
      <c r="KL694" s="12"/>
      <c r="KM694" s="12"/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/>
      <c r="PG694" s="12"/>
      <c r="PH694" s="12"/>
      <c r="PI694" s="12"/>
      <c r="PJ694" s="12"/>
      <c r="PK694" s="12"/>
      <c r="PL694" s="12"/>
      <c r="PM694" s="12"/>
      <c r="PN694" s="12"/>
      <c r="PO694" s="12"/>
      <c r="PP694" s="12"/>
    </row>
    <row r="695">
      <c r="A695" s="452"/>
      <c r="B695" s="45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  <c r="KB695" s="12"/>
      <c r="KC695" s="12"/>
      <c r="KD695" s="12"/>
      <c r="KE695" s="12"/>
      <c r="KF695" s="12"/>
      <c r="KG695" s="12"/>
      <c r="KH695" s="12"/>
      <c r="KI695" s="12"/>
      <c r="KJ695" s="12"/>
      <c r="KK695" s="12"/>
      <c r="KL695" s="12"/>
      <c r="KM695" s="12"/>
      <c r="KN695" s="12"/>
      <c r="KO695" s="12"/>
      <c r="KP695" s="12"/>
      <c r="KQ695" s="12"/>
      <c r="KR695" s="12"/>
      <c r="KS695" s="12"/>
      <c r="KT695" s="12"/>
      <c r="KU695" s="12"/>
      <c r="KV695" s="12"/>
      <c r="KW695" s="12"/>
      <c r="KX695" s="12"/>
      <c r="KY695" s="12"/>
      <c r="KZ695" s="12"/>
      <c r="LA695" s="12"/>
      <c r="LB695" s="12"/>
      <c r="LC695" s="12"/>
      <c r="LD695" s="12"/>
      <c r="LE695" s="12"/>
      <c r="LF695" s="12"/>
      <c r="LG695" s="12"/>
      <c r="LH695" s="12"/>
      <c r="LI695" s="12"/>
      <c r="LJ695" s="12"/>
      <c r="LK695" s="12"/>
      <c r="LL695" s="12"/>
      <c r="LM695" s="12"/>
      <c r="LN695" s="12"/>
      <c r="LO695" s="12"/>
      <c r="LP695" s="12"/>
      <c r="LQ695" s="12"/>
      <c r="LR695" s="12"/>
      <c r="LS695" s="12"/>
      <c r="LT695" s="12"/>
      <c r="LU695" s="12"/>
      <c r="LV695" s="12"/>
      <c r="LW695" s="12"/>
      <c r="LX695" s="12"/>
      <c r="LY695" s="12"/>
      <c r="LZ695" s="12"/>
      <c r="MA695" s="12"/>
      <c r="MB695" s="12"/>
      <c r="MC695" s="12"/>
      <c r="MD695" s="12"/>
      <c r="ME695" s="12"/>
      <c r="MF695" s="12"/>
      <c r="MG695" s="12"/>
      <c r="MH695" s="12"/>
      <c r="MI695" s="12"/>
      <c r="MJ695" s="12"/>
      <c r="MK695" s="12"/>
      <c r="ML695" s="12"/>
      <c r="MM695" s="12"/>
      <c r="MN695" s="12"/>
      <c r="MO695" s="12"/>
      <c r="MP695" s="12"/>
      <c r="MQ695" s="12"/>
      <c r="MR695" s="12"/>
      <c r="MS695" s="12"/>
      <c r="MT695" s="12"/>
      <c r="MU695" s="12"/>
      <c r="MV695" s="12"/>
      <c r="MW695" s="12"/>
      <c r="MX695" s="12"/>
      <c r="MY695" s="12"/>
      <c r="MZ695" s="12"/>
      <c r="NA695" s="12"/>
      <c r="NB695" s="12"/>
      <c r="NC695" s="12"/>
      <c r="ND695" s="12"/>
      <c r="NE695" s="12"/>
      <c r="NF695" s="12"/>
      <c r="NG695" s="12"/>
      <c r="NH695" s="12"/>
      <c r="NI695" s="12"/>
      <c r="NJ695" s="12"/>
      <c r="NK695" s="12"/>
      <c r="NL695" s="12"/>
      <c r="NM695" s="12"/>
      <c r="NN695" s="12"/>
      <c r="NO695" s="12"/>
      <c r="NP695" s="12"/>
      <c r="NQ695" s="12"/>
      <c r="NR695" s="12"/>
      <c r="NS695" s="12"/>
      <c r="NT695" s="12"/>
      <c r="NU695" s="12"/>
      <c r="NV695" s="12"/>
      <c r="NW695" s="12"/>
      <c r="NX695" s="12"/>
      <c r="NY695" s="12"/>
      <c r="NZ695" s="12"/>
      <c r="OA695" s="12"/>
      <c r="OB695" s="12"/>
      <c r="OC695" s="12"/>
      <c r="OD695" s="12"/>
      <c r="OE695" s="12"/>
      <c r="OF695" s="12"/>
      <c r="OG695" s="12"/>
      <c r="OH695" s="12"/>
      <c r="OI695" s="12"/>
      <c r="OJ695" s="12"/>
      <c r="OK695" s="12"/>
      <c r="OL695" s="12"/>
      <c r="OM695" s="12"/>
      <c r="ON695" s="12"/>
      <c r="OO695" s="12"/>
      <c r="OP695" s="12"/>
      <c r="OQ695" s="12"/>
      <c r="OR695" s="12"/>
      <c r="OS695" s="12"/>
      <c r="OT695" s="12"/>
      <c r="OU695" s="12"/>
      <c r="OV695" s="12"/>
      <c r="OW695" s="12"/>
      <c r="OX695" s="12"/>
      <c r="OY695" s="12"/>
      <c r="OZ695" s="12"/>
      <c r="PA695" s="12"/>
      <c r="PB695" s="12"/>
      <c r="PC695" s="12"/>
      <c r="PD695" s="12"/>
      <c r="PE695" s="12"/>
      <c r="PF695" s="12"/>
      <c r="PG695" s="12"/>
      <c r="PH695" s="12"/>
      <c r="PI695" s="12"/>
      <c r="PJ695" s="12"/>
      <c r="PK695" s="12"/>
      <c r="PL695" s="12"/>
      <c r="PM695" s="12"/>
      <c r="PN695" s="12"/>
      <c r="PO695" s="12"/>
      <c r="PP695" s="12"/>
    </row>
    <row r="696">
      <c r="A696" s="452"/>
      <c r="B696" s="45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  <c r="KB696" s="12"/>
      <c r="KC696" s="12"/>
      <c r="KD696" s="12"/>
      <c r="KE696" s="12"/>
      <c r="KF696" s="12"/>
      <c r="KG696" s="12"/>
      <c r="KH696" s="12"/>
      <c r="KI696" s="12"/>
      <c r="KJ696" s="12"/>
      <c r="KK696" s="12"/>
      <c r="KL696" s="12"/>
      <c r="KM696" s="12"/>
      <c r="KN696" s="12"/>
      <c r="KO696" s="12"/>
      <c r="KP696" s="12"/>
      <c r="KQ696" s="12"/>
      <c r="KR696" s="12"/>
      <c r="KS696" s="12"/>
      <c r="KT696" s="12"/>
      <c r="KU696" s="12"/>
      <c r="KV696" s="12"/>
      <c r="KW696" s="12"/>
      <c r="KX696" s="12"/>
      <c r="KY696" s="12"/>
      <c r="KZ696" s="12"/>
      <c r="LA696" s="12"/>
      <c r="LB696" s="12"/>
      <c r="LC696" s="12"/>
      <c r="LD696" s="12"/>
      <c r="LE696" s="12"/>
      <c r="LF696" s="12"/>
      <c r="LG696" s="12"/>
      <c r="LH696" s="12"/>
      <c r="LI696" s="12"/>
      <c r="LJ696" s="12"/>
      <c r="LK696" s="12"/>
      <c r="LL696" s="12"/>
      <c r="LM696" s="12"/>
      <c r="LN696" s="12"/>
      <c r="LO696" s="12"/>
      <c r="LP696" s="12"/>
      <c r="LQ696" s="12"/>
      <c r="LR696" s="12"/>
      <c r="LS696" s="12"/>
      <c r="LT696" s="12"/>
      <c r="LU696" s="12"/>
      <c r="LV696" s="12"/>
      <c r="LW696" s="12"/>
      <c r="LX696" s="12"/>
      <c r="LY696" s="12"/>
      <c r="LZ696" s="12"/>
      <c r="MA696" s="12"/>
      <c r="MB696" s="12"/>
      <c r="MC696" s="12"/>
      <c r="MD696" s="12"/>
      <c r="ME696" s="12"/>
      <c r="MF696" s="12"/>
      <c r="MG696" s="12"/>
      <c r="MH696" s="12"/>
      <c r="MI696" s="12"/>
      <c r="MJ696" s="12"/>
      <c r="MK696" s="12"/>
      <c r="ML696" s="12"/>
      <c r="MM696" s="12"/>
      <c r="MN696" s="12"/>
      <c r="MO696" s="12"/>
      <c r="MP696" s="12"/>
      <c r="MQ696" s="12"/>
      <c r="MR696" s="12"/>
      <c r="MS696" s="12"/>
      <c r="MT696" s="12"/>
      <c r="MU696" s="12"/>
      <c r="MV696" s="12"/>
      <c r="MW696" s="12"/>
      <c r="MX696" s="12"/>
      <c r="MY696" s="12"/>
      <c r="MZ696" s="12"/>
      <c r="NA696" s="12"/>
      <c r="NB696" s="12"/>
      <c r="NC696" s="12"/>
      <c r="ND696" s="12"/>
      <c r="NE696" s="12"/>
      <c r="NF696" s="12"/>
      <c r="NG696" s="12"/>
      <c r="NH696" s="12"/>
      <c r="NI696" s="12"/>
      <c r="NJ696" s="12"/>
      <c r="NK696" s="12"/>
      <c r="NL696" s="12"/>
      <c r="NM696" s="12"/>
      <c r="NN696" s="12"/>
      <c r="NO696" s="12"/>
      <c r="NP696" s="12"/>
      <c r="NQ696" s="12"/>
      <c r="NR696" s="12"/>
      <c r="NS696" s="12"/>
      <c r="NT696" s="12"/>
      <c r="NU696" s="12"/>
      <c r="NV696" s="12"/>
      <c r="NW696" s="12"/>
      <c r="NX696" s="12"/>
      <c r="NY696" s="12"/>
      <c r="NZ696" s="12"/>
      <c r="OA696" s="12"/>
      <c r="OB696" s="12"/>
      <c r="OC696" s="12"/>
      <c r="OD696" s="12"/>
      <c r="OE696" s="12"/>
      <c r="OF696" s="12"/>
      <c r="OG696" s="12"/>
      <c r="OH696" s="12"/>
      <c r="OI696" s="12"/>
      <c r="OJ696" s="12"/>
      <c r="OK696" s="12"/>
      <c r="OL696" s="12"/>
      <c r="OM696" s="12"/>
      <c r="ON696" s="12"/>
      <c r="OO696" s="12"/>
      <c r="OP696" s="12"/>
      <c r="OQ696" s="12"/>
      <c r="OR696" s="12"/>
      <c r="OS696" s="12"/>
      <c r="OT696" s="12"/>
      <c r="OU696" s="12"/>
      <c r="OV696" s="12"/>
      <c r="OW696" s="12"/>
      <c r="OX696" s="12"/>
      <c r="OY696" s="12"/>
      <c r="OZ696" s="12"/>
      <c r="PA696" s="12"/>
      <c r="PB696" s="12"/>
      <c r="PC696" s="12"/>
      <c r="PD696" s="12"/>
      <c r="PE696" s="12"/>
      <c r="PF696" s="12"/>
      <c r="PG696" s="12"/>
      <c r="PH696" s="12"/>
      <c r="PI696" s="12"/>
      <c r="PJ696" s="12"/>
      <c r="PK696" s="12"/>
      <c r="PL696" s="12"/>
      <c r="PM696" s="12"/>
      <c r="PN696" s="12"/>
      <c r="PO696" s="12"/>
      <c r="PP696" s="12"/>
    </row>
    <row r="697">
      <c r="A697" s="452"/>
      <c r="B697" s="45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  <c r="KB697" s="12"/>
      <c r="KC697" s="12"/>
      <c r="KD697" s="12"/>
      <c r="KE697" s="12"/>
      <c r="KF697" s="12"/>
      <c r="KG697" s="12"/>
      <c r="KH697" s="12"/>
      <c r="KI697" s="12"/>
      <c r="KJ697" s="12"/>
      <c r="KK697" s="12"/>
      <c r="KL697" s="12"/>
      <c r="KM697" s="12"/>
      <c r="KN697" s="12"/>
      <c r="KO697" s="12"/>
      <c r="KP697" s="12"/>
      <c r="KQ697" s="12"/>
      <c r="KR697" s="12"/>
      <c r="KS697" s="12"/>
      <c r="KT697" s="12"/>
      <c r="KU697" s="12"/>
      <c r="KV697" s="12"/>
      <c r="KW697" s="12"/>
      <c r="KX697" s="12"/>
      <c r="KY697" s="12"/>
      <c r="KZ697" s="12"/>
      <c r="LA697" s="12"/>
      <c r="LB697" s="12"/>
      <c r="LC697" s="12"/>
      <c r="LD697" s="12"/>
      <c r="LE697" s="12"/>
      <c r="LF697" s="12"/>
      <c r="LG697" s="12"/>
      <c r="LH697" s="12"/>
      <c r="LI697" s="12"/>
      <c r="LJ697" s="12"/>
      <c r="LK697" s="12"/>
      <c r="LL697" s="12"/>
      <c r="LM697" s="12"/>
      <c r="LN697" s="12"/>
      <c r="LO697" s="12"/>
      <c r="LP697" s="12"/>
      <c r="LQ697" s="12"/>
      <c r="LR697" s="12"/>
      <c r="LS697" s="12"/>
      <c r="LT697" s="12"/>
      <c r="LU697" s="12"/>
      <c r="LV697" s="12"/>
      <c r="LW697" s="12"/>
      <c r="LX697" s="12"/>
      <c r="LY697" s="12"/>
      <c r="LZ697" s="12"/>
      <c r="MA697" s="12"/>
      <c r="MB697" s="12"/>
      <c r="MC697" s="12"/>
      <c r="MD697" s="12"/>
      <c r="ME697" s="12"/>
      <c r="MF697" s="12"/>
      <c r="MG697" s="12"/>
      <c r="MH697" s="12"/>
      <c r="MI697" s="12"/>
      <c r="MJ697" s="12"/>
      <c r="MK697" s="12"/>
      <c r="ML697" s="12"/>
      <c r="MM697" s="12"/>
      <c r="MN697" s="12"/>
      <c r="MO697" s="12"/>
      <c r="MP697" s="12"/>
      <c r="MQ697" s="12"/>
      <c r="MR697" s="12"/>
      <c r="MS697" s="12"/>
      <c r="MT697" s="12"/>
      <c r="MU697" s="12"/>
      <c r="MV697" s="12"/>
      <c r="MW697" s="12"/>
      <c r="MX697" s="12"/>
      <c r="MY697" s="12"/>
      <c r="MZ697" s="12"/>
      <c r="NA697" s="12"/>
      <c r="NB697" s="12"/>
      <c r="NC697" s="12"/>
      <c r="ND697" s="12"/>
      <c r="NE697" s="12"/>
      <c r="NF697" s="12"/>
      <c r="NG697" s="12"/>
      <c r="NH697" s="12"/>
      <c r="NI697" s="12"/>
      <c r="NJ697" s="12"/>
      <c r="NK697" s="12"/>
      <c r="NL697" s="12"/>
      <c r="NM697" s="12"/>
      <c r="NN697" s="12"/>
      <c r="NO697" s="12"/>
      <c r="NP697" s="12"/>
      <c r="NQ697" s="12"/>
      <c r="NR697" s="12"/>
      <c r="NS697" s="12"/>
      <c r="NT697" s="12"/>
      <c r="NU697" s="12"/>
      <c r="NV697" s="12"/>
      <c r="NW697" s="12"/>
      <c r="NX697" s="12"/>
      <c r="NY697" s="12"/>
      <c r="NZ697" s="12"/>
      <c r="OA697" s="12"/>
      <c r="OB697" s="12"/>
      <c r="OC697" s="12"/>
      <c r="OD697" s="12"/>
      <c r="OE697" s="12"/>
      <c r="OF697" s="12"/>
      <c r="OG697" s="12"/>
      <c r="OH697" s="12"/>
      <c r="OI697" s="12"/>
      <c r="OJ697" s="12"/>
      <c r="OK697" s="12"/>
      <c r="OL697" s="12"/>
      <c r="OM697" s="12"/>
      <c r="ON697" s="12"/>
      <c r="OO697" s="12"/>
      <c r="OP697" s="12"/>
      <c r="OQ697" s="12"/>
      <c r="OR697" s="12"/>
      <c r="OS697" s="12"/>
      <c r="OT697" s="12"/>
      <c r="OU697" s="12"/>
      <c r="OV697" s="12"/>
      <c r="OW697" s="12"/>
      <c r="OX697" s="12"/>
      <c r="OY697" s="12"/>
      <c r="OZ697" s="12"/>
      <c r="PA697" s="12"/>
      <c r="PB697" s="12"/>
      <c r="PC697" s="12"/>
      <c r="PD697" s="12"/>
      <c r="PE697" s="12"/>
      <c r="PF697" s="12"/>
      <c r="PG697" s="12"/>
      <c r="PH697" s="12"/>
      <c r="PI697" s="12"/>
      <c r="PJ697" s="12"/>
      <c r="PK697" s="12"/>
      <c r="PL697" s="12"/>
      <c r="PM697" s="12"/>
      <c r="PN697" s="12"/>
      <c r="PO697" s="12"/>
      <c r="PP697" s="12"/>
    </row>
    <row r="698">
      <c r="A698" s="452"/>
      <c r="B698" s="45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  <c r="IB698" s="12"/>
      <c r="IC698" s="12"/>
      <c r="ID698" s="12"/>
      <c r="IE698" s="12"/>
      <c r="IF698" s="12"/>
      <c r="IG698" s="12"/>
      <c r="IH698" s="12"/>
      <c r="II698" s="12"/>
      <c r="IJ698" s="12"/>
      <c r="IK698" s="12"/>
      <c r="IL698" s="12"/>
      <c r="IM698" s="12"/>
      <c r="IN698" s="12"/>
      <c r="IO698" s="12"/>
      <c r="IP698" s="12"/>
      <c r="IQ698" s="12"/>
      <c r="IR698" s="12"/>
      <c r="IS698" s="12"/>
      <c r="IT698" s="12"/>
      <c r="IU698" s="12"/>
      <c r="IV698" s="12"/>
      <c r="IW698" s="12"/>
      <c r="IX698" s="12"/>
      <c r="IY698" s="12"/>
      <c r="IZ698" s="12"/>
      <c r="JA698" s="12"/>
      <c r="JB698" s="12"/>
      <c r="JC698" s="12"/>
      <c r="JD698" s="12"/>
      <c r="JE698" s="12"/>
      <c r="JF698" s="12"/>
      <c r="JG698" s="12"/>
      <c r="JH698" s="12"/>
      <c r="JI698" s="12"/>
      <c r="JJ698" s="12"/>
      <c r="JK698" s="12"/>
      <c r="JL698" s="12"/>
      <c r="JM698" s="12"/>
      <c r="JN698" s="12"/>
      <c r="JO698" s="12"/>
      <c r="JP698" s="12"/>
      <c r="JQ698" s="12"/>
      <c r="JR698" s="12"/>
      <c r="JS698" s="12"/>
      <c r="JT698" s="12"/>
      <c r="JU698" s="12"/>
      <c r="JV698" s="12"/>
      <c r="JW698" s="12"/>
      <c r="JX698" s="12"/>
      <c r="JY698" s="12"/>
      <c r="JZ698" s="12"/>
      <c r="KA698" s="12"/>
      <c r="KB698" s="12"/>
      <c r="KC698" s="12"/>
      <c r="KD698" s="12"/>
      <c r="KE698" s="12"/>
      <c r="KF698" s="12"/>
      <c r="KG698" s="12"/>
      <c r="KH698" s="12"/>
      <c r="KI698" s="12"/>
      <c r="KJ698" s="12"/>
      <c r="KK698" s="12"/>
      <c r="KL698" s="12"/>
      <c r="KM698" s="12"/>
      <c r="KN698" s="12"/>
      <c r="KO698" s="12"/>
      <c r="KP698" s="12"/>
      <c r="KQ698" s="12"/>
      <c r="KR698" s="12"/>
      <c r="KS698" s="12"/>
      <c r="KT698" s="12"/>
      <c r="KU698" s="12"/>
      <c r="KV698" s="12"/>
      <c r="KW698" s="12"/>
      <c r="KX698" s="12"/>
      <c r="KY698" s="12"/>
      <c r="KZ698" s="12"/>
      <c r="LA698" s="12"/>
      <c r="LB698" s="12"/>
      <c r="LC698" s="12"/>
      <c r="LD698" s="12"/>
      <c r="LE698" s="12"/>
      <c r="LF698" s="12"/>
      <c r="LG698" s="12"/>
      <c r="LH698" s="12"/>
      <c r="LI698" s="12"/>
      <c r="LJ698" s="12"/>
      <c r="LK698" s="12"/>
      <c r="LL698" s="12"/>
      <c r="LM698" s="12"/>
      <c r="LN698" s="12"/>
      <c r="LO698" s="12"/>
      <c r="LP698" s="12"/>
      <c r="LQ698" s="12"/>
      <c r="LR698" s="12"/>
      <c r="LS698" s="12"/>
      <c r="LT698" s="12"/>
      <c r="LU698" s="12"/>
      <c r="LV698" s="12"/>
      <c r="LW698" s="12"/>
      <c r="LX698" s="12"/>
      <c r="LY698" s="12"/>
      <c r="LZ698" s="12"/>
      <c r="MA698" s="12"/>
      <c r="MB698" s="12"/>
      <c r="MC698" s="12"/>
      <c r="MD698" s="12"/>
      <c r="ME698" s="12"/>
      <c r="MF698" s="12"/>
      <c r="MG698" s="12"/>
      <c r="MH698" s="12"/>
      <c r="MI698" s="12"/>
      <c r="MJ698" s="12"/>
      <c r="MK698" s="12"/>
      <c r="ML698" s="12"/>
      <c r="MM698" s="12"/>
      <c r="MN698" s="12"/>
      <c r="MO698" s="12"/>
      <c r="MP698" s="12"/>
      <c r="MQ698" s="12"/>
      <c r="MR698" s="12"/>
      <c r="MS698" s="12"/>
      <c r="MT698" s="12"/>
      <c r="MU698" s="12"/>
      <c r="MV698" s="12"/>
      <c r="MW698" s="12"/>
      <c r="MX698" s="12"/>
      <c r="MY698" s="12"/>
      <c r="MZ698" s="12"/>
      <c r="NA698" s="12"/>
      <c r="NB698" s="12"/>
      <c r="NC698" s="12"/>
      <c r="ND698" s="12"/>
      <c r="NE698" s="12"/>
      <c r="NF698" s="12"/>
      <c r="NG698" s="12"/>
      <c r="NH698" s="12"/>
      <c r="NI698" s="12"/>
      <c r="NJ698" s="12"/>
      <c r="NK698" s="12"/>
      <c r="NL698" s="12"/>
      <c r="NM698" s="12"/>
      <c r="NN698" s="12"/>
      <c r="NO698" s="12"/>
      <c r="NP698" s="12"/>
      <c r="NQ698" s="12"/>
      <c r="NR698" s="12"/>
      <c r="NS698" s="12"/>
      <c r="NT698" s="12"/>
      <c r="NU698" s="12"/>
      <c r="NV698" s="12"/>
      <c r="NW698" s="12"/>
      <c r="NX698" s="12"/>
      <c r="NY698" s="12"/>
      <c r="NZ698" s="12"/>
      <c r="OA698" s="12"/>
      <c r="OB698" s="12"/>
      <c r="OC698" s="12"/>
      <c r="OD698" s="12"/>
      <c r="OE698" s="12"/>
      <c r="OF698" s="12"/>
      <c r="OG698" s="12"/>
      <c r="OH698" s="12"/>
      <c r="OI698" s="12"/>
      <c r="OJ698" s="12"/>
      <c r="OK698" s="12"/>
      <c r="OL698" s="12"/>
      <c r="OM698" s="12"/>
      <c r="ON698" s="12"/>
      <c r="OO698" s="12"/>
      <c r="OP698" s="12"/>
      <c r="OQ698" s="12"/>
      <c r="OR698" s="12"/>
      <c r="OS698" s="12"/>
      <c r="OT698" s="12"/>
      <c r="OU698" s="12"/>
      <c r="OV698" s="12"/>
      <c r="OW698" s="12"/>
      <c r="OX698" s="12"/>
      <c r="OY698" s="12"/>
      <c r="OZ698" s="12"/>
      <c r="PA698" s="12"/>
      <c r="PB698" s="12"/>
      <c r="PC698" s="12"/>
      <c r="PD698" s="12"/>
      <c r="PE698" s="12"/>
      <c r="PF698" s="12"/>
      <c r="PG698" s="12"/>
      <c r="PH698" s="12"/>
      <c r="PI698" s="12"/>
      <c r="PJ698" s="12"/>
      <c r="PK698" s="12"/>
      <c r="PL698" s="12"/>
      <c r="PM698" s="12"/>
      <c r="PN698" s="12"/>
      <c r="PO698" s="12"/>
      <c r="PP698" s="12"/>
    </row>
    <row r="699">
      <c r="A699" s="452"/>
      <c r="B699" s="45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IS699" s="12"/>
      <c r="IT699" s="12"/>
      <c r="IU699" s="12"/>
      <c r="IV699" s="12"/>
      <c r="IW699" s="12"/>
      <c r="IX699" s="12"/>
      <c r="IY699" s="12"/>
      <c r="IZ699" s="12"/>
      <c r="JA699" s="12"/>
      <c r="JB699" s="12"/>
      <c r="JC699" s="12"/>
      <c r="JD699" s="12"/>
      <c r="JE699" s="12"/>
      <c r="JF699" s="12"/>
      <c r="JG699" s="12"/>
      <c r="JH699" s="12"/>
      <c r="JI699" s="12"/>
      <c r="JJ699" s="12"/>
      <c r="JK699" s="12"/>
      <c r="JL699" s="12"/>
      <c r="JM699" s="12"/>
      <c r="JN699" s="12"/>
      <c r="JO699" s="12"/>
      <c r="JP699" s="12"/>
      <c r="JQ699" s="12"/>
      <c r="JR699" s="12"/>
      <c r="JS699" s="12"/>
      <c r="JT699" s="12"/>
      <c r="JU699" s="12"/>
      <c r="JV699" s="12"/>
      <c r="JW699" s="12"/>
      <c r="JX699" s="12"/>
      <c r="JY699" s="12"/>
      <c r="JZ699" s="12"/>
      <c r="KA699" s="12"/>
      <c r="KB699" s="12"/>
      <c r="KC699" s="12"/>
      <c r="KD699" s="12"/>
      <c r="KE699" s="12"/>
      <c r="KF699" s="12"/>
      <c r="KG699" s="12"/>
      <c r="KH699" s="12"/>
      <c r="KI699" s="12"/>
      <c r="KJ699" s="12"/>
      <c r="KK699" s="12"/>
      <c r="KL699" s="12"/>
      <c r="KM699" s="12"/>
      <c r="KN699" s="12"/>
      <c r="KO699" s="12"/>
      <c r="KP699" s="12"/>
      <c r="KQ699" s="12"/>
      <c r="KR699" s="12"/>
      <c r="KS699" s="12"/>
      <c r="KT699" s="12"/>
      <c r="KU699" s="12"/>
      <c r="KV699" s="12"/>
      <c r="KW699" s="12"/>
      <c r="KX699" s="12"/>
      <c r="KY699" s="12"/>
      <c r="KZ699" s="12"/>
      <c r="LA699" s="12"/>
      <c r="LB699" s="12"/>
      <c r="LC699" s="12"/>
      <c r="LD699" s="12"/>
      <c r="LE699" s="12"/>
      <c r="LF699" s="12"/>
      <c r="LG699" s="12"/>
      <c r="LH699" s="12"/>
      <c r="LI699" s="12"/>
      <c r="LJ699" s="12"/>
      <c r="LK699" s="12"/>
      <c r="LL699" s="12"/>
      <c r="LM699" s="12"/>
      <c r="LN699" s="12"/>
      <c r="LO699" s="12"/>
      <c r="LP699" s="12"/>
      <c r="LQ699" s="12"/>
      <c r="LR699" s="12"/>
      <c r="LS699" s="12"/>
      <c r="LT699" s="12"/>
      <c r="LU699" s="12"/>
      <c r="LV699" s="12"/>
      <c r="LW699" s="12"/>
      <c r="LX699" s="12"/>
      <c r="LY699" s="12"/>
      <c r="LZ699" s="12"/>
      <c r="MA699" s="12"/>
      <c r="MB699" s="12"/>
      <c r="MC699" s="12"/>
      <c r="MD699" s="12"/>
      <c r="ME699" s="12"/>
      <c r="MF699" s="12"/>
      <c r="MG699" s="12"/>
      <c r="MH699" s="12"/>
      <c r="MI699" s="12"/>
      <c r="MJ699" s="12"/>
      <c r="MK699" s="12"/>
      <c r="ML699" s="12"/>
      <c r="MM699" s="12"/>
      <c r="MN699" s="12"/>
      <c r="MO699" s="12"/>
      <c r="MP699" s="12"/>
      <c r="MQ699" s="12"/>
      <c r="MR699" s="12"/>
      <c r="MS699" s="12"/>
      <c r="MT699" s="12"/>
      <c r="MU699" s="12"/>
      <c r="MV699" s="12"/>
      <c r="MW699" s="12"/>
      <c r="MX699" s="12"/>
      <c r="MY699" s="12"/>
      <c r="MZ699" s="12"/>
      <c r="NA699" s="12"/>
      <c r="NB699" s="12"/>
      <c r="NC699" s="12"/>
      <c r="ND699" s="12"/>
      <c r="NE699" s="12"/>
      <c r="NF699" s="12"/>
      <c r="NG699" s="12"/>
      <c r="NH699" s="12"/>
      <c r="NI699" s="12"/>
      <c r="NJ699" s="12"/>
      <c r="NK699" s="12"/>
      <c r="NL699" s="12"/>
      <c r="NM699" s="12"/>
      <c r="NN699" s="12"/>
      <c r="NO699" s="12"/>
      <c r="NP699" s="12"/>
      <c r="NQ699" s="12"/>
      <c r="NR699" s="12"/>
      <c r="NS699" s="12"/>
      <c r="NT699" s="12"/>
      <c r="NU699" s="12"/>
      <c r="NV699" s="12"/>
      <c r="NW699" s="12"/>
      <c r="NX699" s="12"/>
      <c r="NY699" s="12"/>
      <c r="NZ699" s="12"/>
      <c r="OA699" s="12"/>
      <c r="OB699" s="12"/>
      <c r="OC699" s="12"/>
      <c r="OD699" s="12"/>
      <c r="OE699" s="12"/>
      <c r="OF699" s="12"/>
      <c r="OG699" s="12"/>
      <c r="OH699" s="12"/>
      <c r="OI699" s="12"/>
      <c r="OJ699" s="12"/>
      <c r="OK699" s="12"/>
      <c r="OL699" s="12"/>
      <c r="OM699" s="12"/>
      <c r="ON699" s="12"/>
      <c r="OO699" s="12"/>
      <c r="OP699" s="12"/>
      <c r="OQ699" s="12"/>
      <c r="OR699" s="12"/>
      <c r="OS699" s="12"/>
      <c r="OT699" s="12"/>
      <c r="OU699" s="12"/>
      <c r="OV699" s="12"/>
      <c r="OW699" s="12"/>
      <c r="OX699" s="12"/>
      <c r="OY699" s="12"/>
      <c r="OZ699" s="12"/>
      <c r="PA699" s="12"/>
      <c r="PB699" s="12"/>
      <c r="PC699" s="12"/>
      <c r="PD699" s="12"/>
      <c r="PE699" s="12"/>
      <c r="PF699" s="12"/>
      <c r="PG699" s="12"/>
      <c r="PH699" s="12"/>
      <c r="PI699" s="12"/>
      <c r="PJ699" s="12"/>
      <c r="PK699" s="12"/>
      <c r="PL699" s="12"/>
      <c r="PM699" s="12"/>
      <c r="PN699" s="12"/>
      <c r="PO699" s="12"/>
      <c r="PP699" s="12"/>
    </row>
    <row r="700">
      <c r="A700" s="452"/>
      <c r="B700" s="45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B700" s="12"/>
      <c r="IC700" s="12"/>
      <c r="ID700" s="12"/>
      <c r="IE700" s="12"/>
      <c r="IF700" s="12"/>
      <c r="IG700" s="12"/>
      <c r="IH700" s="12"/>
      <c r="II700" s="12"/>
      <c r="IJ700" s="12"/>
      <c r="IK700" s="12"/>
      <c r="IL700" s="12"/>
      <c r="IM700" s="12"/>
      <c r="IN700" s="12"/>
      <c r="IO700" s="12"/>
      <c r="IP700" s="12"/>
      <c r="IQ700" s="12"/>
      <c r="IR700" s="12"/>
      <c r="IS700" s="12"/>
      <c r="IT700" s="12"/>
      <c r="IU700" s="12"/>
      <c r="IV700" s="12"/>
      <c r="IW700" s="12"/>
      <c r="IX700" s="12"/>
      <c r="IY700" s="12"/>
      <c r="IZ700" s="12"/>
      <c r="JA700" s="12"/>
      <c r="JB700" s="12"/>
      <c r="JC700" s="12"/>
      <c r="JD700" s="12"/>
      <c r="JE700" s="12"/>
      <c r="JF700" s="12"/>
      <c r="JG700" s="12"/>
      <c r="JH700" s="12"/>
      <c r="JI700" s="12"/>
      <c r="JJ700" s="12"/>
      <c r="JK700" s="12"/>
      <c r="JL700" s="12"/>
      <c r="JM700" s="12"/>
      <c r="JN700" s="12"/>
      <c r="JO700" s="12"/>
      <c r="JP700" s="12"/>
      <c r="JQ700" s="12"/>
      <c r="JR700" s="12"/>
      <c r="JS700" s="12"/>
      <c r="JT700" s="12"/>
      <c r="JU700" s="12"/>
      <c r="JV700" s="12"/>
      <c r="JW700" s="12"/>
      <c r="JX700" s="12"/>
      <c r="JY700" s="12"/>
      <c r="JZ700" s="12"/>
      <c r="KA700" s="12"/>
      <c r="KB700" s="12"/>
      <c r="KC700" s="12"/>
      <c r="KD700" s="12"/>
      <c r="KE700" s="12"/>
      <c r="KF700" s="12"/>
      <c r="KG700" s="12"/>
      <c r="KH700" s="12"/>
      <c r="KI700" s="12"/>
      <c r="KJ700" s="12"/>
      <c r="KK700" s="12"/>
      <c r="KL700" s="12"/>
      <c r="KM700" s="12"/>
      <c r="KN700" s="12"/>
      <c r="KO700" s="12"/>
      <c r="KP700" s="12"/>
      <c r="KQ700" s="12"/>
      <c r="KR700" s="12"/>
      <c r="KS700" s="12"/>
      <c r="KT700" s="12"/>
      <c r="KU700" s="12"/>
      <c r="KV700" s="12"/>
      <c r="KW700" s="12"/>
      <c r="KX700" s="12"/>
      <c r="KY700" s="12"/>
      <c r="KZ700" s="12"/>
      <c r="LA700" s="12"/>
      <c r="LB700" s="12"/>
      <c r="LC700" s="12"/>
      <c r="LD700" s="12"/>
      <c r="LE700" s="12"/>
      <c r="LF700" s="12"/>
      <c r="LG700" s="12"/>
      <c r="LH700" s="12"/>
      <c r="LI700" s="12"/>
      <c r="LJ700" s="12"/>
      <c r="LK700" s="12"/>
      <c r="LL700" s="12"/>
      <c r="LM700" s="12"/>
      <c r="LN700" s="12"/>
      <c r="LO700" s="12"/>
      <c r="LP700" s="12"/>
      <c r="LQ700" s="12"/>
      <c r="LR700" s="12"/>
      <c r="LS700" s="12"/>
      <c r="LT700" s="12"/>
      <c r="LU700" s="12"/>
      <c r="LV700" s="12"/>
      <c r="LW700" s="12"/>
      <c r="LX700" s="12"/>
      <c r="LY700" s="12"/>
      <c r="LZ700" s="12"/>
      <c r="MA700" s="12"/>
      <c r="MB700" s="12"/>
      <c r="MC700" s="12"/>
      <c r="MD700" s="12"/>
      <c r="ME700" s="12"/>
      <c r="MF700" s="12"/>
      <c r="MG700" s="12"/>
      <c r="MH700" s="12"/>
      <c r="MI700" s="12"/>
      <c r="MJ700" s="12"/>
      <c r="MK700" s="12"/>
      <c r="ML700" s="12"/>
      <c r="MM700" s="12"/>
      <c r="MN700" s="12"/>
      <c r="MO700" s="12"/>
      <c r="MP700" s="12"/>
      <c r="MQ700" s="12"/>
      <c r="MR700" s="12"/>
      <c r="MS700" s="12"/>
      <c r="MT700" s="12"/>
      <c r="MU700" s="12"/>
      <c r="MV700" s="12"/>
      <c r="MW700" s="12"/>
      <c r="MX700" s="12"/>
      <c r="MY700" s="12"/>
      <c r="MZ700" s="12"/>
      <c r="NA700" s="12"/>
      <c r="NB700" s="12"/>
      <c r="NC700" s="12"/>
      <c r="ND700" s="12"/>
      <c r="NE700" s="12"/>
      <c r="NF700" s="12"/>
      <c r="NG700" s="12"/>
      <c r="NH700" s="12"/>
      <c r="NI700" s="12"/>
      <c r="NJ700" s="12"/>
      <c r="NK700" s="12"/>
      <c r="NL700" s="12"/>
      <c r="NM700" s="12"/>
      <c r="NN700" s="12"/>
      <c r="NO700" s="12"/>
      <c r="NP700" s="12"/>
      <c r="NQ700" s="12"/>
      <c r="NR700" s="12"/>
      <c r="NS700" s="12"/>
      <c r="NT700" s="12"/>
      <c r="NU700" s="12"/>
      <c r="NV700" s="12"/>
      <c r="NW700" s="12"/>
      <c r="NX700" s="12"/>
      <c r="NY700" s="12"/>
      <c r="NZ700" s="12"/>
      <c r="OA700" s="12"/>
      <c r="OB700" s="12"/>
      <c r="OC700" s="12"/>
      <c r="OD700" s="12"/>
      <c r="OE700" s="12"/>
      <c r="OF700" s="12"/>
      <c r="OG700" s="12"/>
      <c r="OH700" s="12"/>
      <c r="OI700" s="12"/>
      <c r="OJ700" s="12"/>
      <c r="OK700" s="12"/>
      <c r="OL700" s="12"/>
      <c r="OM700" s="12"/>
      <c r="ON700" s="12"/>
      <c r="OO700" s="12"/>
      <c r="OP700" s="12"/>
      <c r="OQ700" s="12"/>
      <c r="OR700" s="12"/>
      <c r="OS700" s="12"/>
      <c r="OT700" s="12"/>
      <c r="OU700" s="12"/>
      <c r="OV700" s="12"/>
      <c r="OW700" s="12"/>
      <c r="OX700" s="12"/>
      <c r="OY700" s="12"/>
      <c r="OZ700" s="12"/>
      <c r="PA700" s="12"/>
      <c r="PB700" s="12"/>
      <c r="PC700" s="12"/>
      <c r="PD700" s="12"/>
      <c r="PE700" s="12"/>
      <c r="PF700" s="12"/>
      <c r="PG700" s="12"/>
      <c r="PH700" s="12"/>
      <c r="PI700" s="12"/>
      <c r="PJ700" s="12"/>
      <c r="PK700" s="12"/>
      <c r="PL700" s="12"/>
      <c r="PM700" s="12"/>
      <c r="PN700" s="12"/>
      <c r="PO700" s="12"/>
      <c r="PP700" s="12"/>
    </row>
    <row r="701">
      <c r="A701" s="452"/>
      <c r="B701" s="45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  <c r="IU701" s="12"/>
      <c r="IV701" s="12"/>
      <c r="IW701" s="12"/>
      <c r="IX701" s="12"/>
      <c r="IY701" s="12"/>
      <c r="IZ701" s="12"/>
      <c r="JA701" s="12"/>
      <c r="JB701" s="12"/>
      <c r="JC701" s="12"/>
      <c r="JD701" s="12"/>
      <c r="JE701" s="12"/>
      <c r="JF701" s="12"/>
      <c r="JG701" s="12"/>
      <c r="JH701" s="12"/>
      <c r="JI701" s="12"/>
      <c r="JJ701" s="12"/>
      <c r="JK701" s="12"/>
      <c r="JL701" s="12"/>
      <c r="JM701" s="12"/>
      <c r="JN701" s="12"/>
      <c r="JO701" s="12"/>
      <c r="JP701" s="12"/>
      <c r="JQ701" s="12"/>
      <c r="JR701" s="12"/>
      <c r="JS701" s="12"/>
      <c r="JT701" s="12"/>
      <c r="JU701" s="12"/>
      <c r="JV701" s="12"/>
      <c r="JW701" s="12"/>
      <c r="JX701" s="12"/>
      <c r="JY701" s="12"/>
      <c r="JZ701" s="12"/>
      <c r="KA701" s="12"/>
      <c r="KB701" s="12"/>
      <c r="KC701" s="12"/>
      <c r="KD701" s="12"/>
      <c r="KE701" s="12"/>
      <c r="KF701" s="12"/>
      <c r="KG701" s="12"/>
      <c r="KH701" s="12"/>
      <c r="KI701" s="12"/>
      <c r="KJ701" s="12"/>
      <c r="KK701" s="12"/>
      <c r="KL701" s="12"/>
      <c r="KM701" s="12"/>
      <c r="KN701" s="12"/>
      <c r="KO701" s="12"/>
      <c r="KP701" s="12"/>
      <c r="KQ701" s="12"/>
      <c r="KR701" s="12"/>
      <c r="KS701" s="12"/>
      <c r="KT701" s="12"/>
      <c r="KU701" s="12"/>
      <c r="KV701" s="12"/>
      <c r="KW701" s="12"/>
      <c r="KX701" s="12"/>
      <c r="KY701" s="12"/>
      <c r="KZ701" s="12"/>
      <c r="LA701" s="12"/>
      <c r="LB701" s="12"/>
      <c r="LC701" s="12"/>
      <c r="LD701" s="12"/>
      <c r="LE701" s="12"/>
      <c r="LF701" s="12"/>
      <c r="LG701" s="12"/>
      <c r="LH701" s="12"/>
      <c r="LI701" s="12"/>
      <c r="LJ701" s="12"/>
      <c r="LK701" s="12"/>
      <c r="LL701" s="12"/>
      <c r="LM701" s="12"/>
      <c r="LN701" s="12"/>
      <c r="LO701" s="12"/>
      <c r="LP701" s="12"/>
      <c r="LQ701" s="12"/>
      <c r="LR701" s="12"/>
      <c r="LS701" s="12"/>
      <c r="LT701" s="12"/>
      <c r="LU701" s="12"/>
      <c r="LV701" s="12"/>
      <c r="LW701" s="12"/>
      <c r="LX701" s="12"/>
      <c r="LY701" s="12"/>
      <c r="LZ701" s="12"/>
      <c r="MA701" s="12"/>
      <c r="MB701" s="12"/>
      <c r="MC701" s="12"/>
      <c r="MD701" s="12"/>
      <c r="ME701" s="12"/>
      <c r="MF701" s="12"/>
      <c r="MG701" s="12"/>
      <c r="MH701" s="12"/>
      <c r="MI701" s="12"/>
      <c r="MJ701" s="12"/>
      <c r="MK701" s="12"/>
      <c r="ML701" s="12"/>
      <c r="MM701" s="12"/>
      <c r="MN701" s="12"/>
      <c r="MO701" s="12"/>
      <c r="MP701" s="12"/>
      <c r="MQ701" s="12"/>
      <c r="MR701" s="12"/>
      <c r="MS701" s="12"/>
      <c r="MT701" s="12"/>
      <c r="MU701" s="12"/>
      <c r="MV701" s="12"/>
      <c r="MW701" s="12"/>
      <c r="MX701" s="12"/>
      <c r="MY701" s="12"/>
      <c r="MZ701" s="12"/>
      <c r="NA701" s="12"/>
      <c r="NB701" s="12"/>
      <c r="NC701" s="12"/>
      <c r="ND701" s="12"/>
      <c r="NE701" s="12"/>
      <c r="NF701" s="12"/>
      <c r="NG701" s="12"/>
      <c r="NH701" s="12"/>
      <c r="NI701" s="12"/>
      <c r="NJ701" s="12"/>
      <c r="NK701" s="12"/>
      <c r="NL701" s="12"/>
      <c r="NM701" s="12"/>
      <c r="NN701" s="12"/>
      <c r="NO701" s="12"/>
      <c r="NP701" s="12"/>
      <c r="NQ701" s="12"/>
      <c r="NR701" s="12"/>
      <c r="NS701" s="12"/>
      <c r="NT701" s="12"/>
      <c r="NU701" s="12"/>
      <c r="NV701" s="12"/>
      <c r="NW701" s="12"/>
      <c r="NX701" s="12"/>
      <c r="NY701" s="12"/>
      <c r="NZ701" s="12"/>
      <c r="OA701" s="12"/>
      <c r="OB701" s="12"/>
      <c r="OC701" s="12"/>
      <c r="OD701" s="12"/>
      <c r="OE701" s="12"/>
      <c r="OF701" s="12"/>
      <c r="OG701" s="12"/>
      <c r="OH701" s="12"/>
      <c r="OI701" s="12"/>
      <c r="OJ701" s="12"/>
      <c r="OK701" s="12"/>
      <c r="OL701" s="12"/>
      <c r="OM701" s="12"/>
      <c r="ON701" s="12"/>
      <c r="OO701" s="12"/>
      <c r="OP701" s="12"/>
      <c r="OQ701" s="12"/>
      <c r="OR701" s="12"/>
      <c r="OS701" s="12"/>
      <c r="OT701" s="12"/>
      <c r="OU701" s="12"/>
      <c r="OV701" s="12"/>
      <c r="OW701" s="12"/>
      <c r="OX701" s="12"/>
      <c r="OY701" s="12"/>
      <c r="OZ701" s="12"/>
      <c r="PA701" s="12"/>
      <c r="PB701" s="12"/>
      <c r="PC701" s="12"/>
      <c r="PD701" s="12"/>
      <c r="PE701" s="12"/>
      <c r="PF701" s="12"/>
      <c r="PG701" s="12"/>
      <c r="PH701" s="12"/>
      <c r="PI701" s="12"/>
      <c r="PJ701" s="12"/>
      <c r="PK701" s="12"/>
      <c r="PL701" s="12"/>
      <c r="PM701" s="12"/>
      <c r="PN701" s="12"/>
      <c r="PO701" s="12"/>
      <c r="PP701" s="12"/>
    </row>
    <row r="702">
      <c r="A702" s="452"/>
      <c r="B702" s="45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  <c r="HZ702" s="12"/>
      <c r="IA702" s="12"/>
      <c r="IB702" s="12"/>
      <c r="IC702" s="12"/>
      <c r="ID702" s="12"/>
      <c r="IE702" s="12"/>
      <c r="IF702" s="12"/>
      <c r="IG702" s="12"/>
      <c r="IH702" s="12"/>
      <c r="II702" s="12"/>
      <c r="IJ702" s="12"/>
      <c r="IK702" s="12"/>
      <c r="IL702" s="12"/>
      <c r="IM702" s="12"/>
      <c r="IN702" s="12"/>
      <c r="IO702" s="12"/>
      <c r="IP702" s="12"/>
      <c r="IQ702" s="12"/>
      <c r="IR702" s="12"/>
      <c r="IS702" s="12"/>
      <c r="IT702" s="12"/>
      <c r="IU702" s="12"/>
      <c r="IV702" s="12"/>
      <c r="IW702" s="12"/>
      <c r="IX702" s="12"/>
      <c r="IY702" s="12"/>
      <c r="IZ702" s="12"/>
      <c r="JA702" s="12"/>
      <c r="JB702" s="12"/>
      <c r="JC702" s="12"/>
      <c r="JD702" s="12"/>
      <c r="JE702" s="12"/>
      <c r="JF702" s="12"/>
      <c r="JG702" s="12"/>
      <c r="JH702" s="12"/>
      <c r="JI702" s="12"/>
      <c r="JJ702" s="12"/>
      <c r="JK702" s="12"/>
      <c r="JL702" s="12"/>
      <c r="JM702" s="12"/>
      <c r="JN702" s="12"/>
      <c r="JO702" s="12"/>
      <c r="JP702" s="12"/>
      <c r="JQ702" s="12"/>
      <c r="JR702" s="12"/>
      <c r="JS702" s="12"/>
      <c r="JT702" s="12"/>
      <c r="JU702" s="12"/>
      <c r="JV702" s="12"/>
      <c r="JW702" s="12"/>
      <c r="JX702" s="12"/>
      <c r="JY702" s="12"/>
      <c r="JZ702" s="12"/>
      <c r="KA702" s="12"/>
      <c r="KB702" s="12"/>
      <c r="KC702" s="12"/>
      <c r="KD702" s="12"/>
      <c r="KE702" s="12"/>
      <c r="KF702" s="12"/>
      <c r="KG702" s="12"/>
      <c r="KH702" s="12"/>
      <c r="KI702" s="12"/>
      <c r="KJ702" s="12"/>
      <c r="KK702" s="12"/>
      <c r="KL702" s="12"/>
      <c r="KM702" s="12"/>
      <c r="KN702" s="12"/>
      <c r="KO702" s="12"/>
      <c r="KP702" s="12"/>
      <c r="KQ702" s="12"/>
      <c r="KR702" s="12"/>
      <c r="KS702" s="12"/>
      <c r="KT702" s="12"/>
      <c r="KU702" s="12"/>
      <c r="KV702" s="12"/>
      <c r="KW702" s="12"/>
      <c r="KX702" s="12"/>
      <c r="KY702" s="12"/>
      <c r="KZ702" s="12"/>
      <c r="LA702" s="12"/>
      <c r="LB702" s="12"/>
      <c r="LC702" s="12"/>
      <c r="LD702" s="12"/>
      <c r="LE702" s="12"/>
      <c r="LF702" s="12"/>
      <c r="LG702" s="12"/>
      <c r="LH702" s="12"/>
      <c r="LI702" s="12"/>
      <c r="LJ702" s="12"/>
      <c r="LK702" s="12"/>
      <c r="LL702" s="12"/>
      <c r="LM702" s="12"/>
      <c r="LN702" s="12"/>
      <c r="LO702" s="12"/>
      <c r="LP702" s="12"/>
      <c r="LQ702" s="12"/>
      <c r="LR702" s="12"/>
      <c r="LS702" s="12"/>
      <c r="LT702" s="12"/>
      <c r="LU702" s="12"/>
      <c r="LV702" s="12"/>
      <c r="LW702" s="12"/>
      <c r="LX702" s="12"/>
      <c r="LY702" s="12"/>
      <c r="LZ702" s="12"/>
      <c r="MA702" s="12"/>
      <c r="MB702" s="12"/>
      <c r="MC702" s="12"/>
      <c r="MD702" s="12"/>
      <c r="ME702" s="12"/>
      <c r="MF702" s="12"/>
      <c r="MG702" s="12"/>
      <c r="MH702" s="12"/>
      <c r="MI702" s="12"/>
      <c r="MJ702" s="12"/>
      <c r="MK702" s="12"/>
      <c r="ML702" s="12"/>
      <c r="MM702" s="12"/>
      <c r="MN702" s="12"/>
      <c r="MO702" s="12"/>
      <c r="MP702" s="12"/>
      <c r="MQ702" s="12"/>
      <c r="MR702" s="12"/>
      <c r="MS702" s="12"/>
      <c r="MT702" s="12"/>
      <c r="MU702" s="12"/>
      <c r="MV702" s="12"/>
      <c r="MW702" s="12"/>
      <c r="MX702" s="12"/>
      <c r="MY702" s="12"/>
      <c r="MZ702" s="12"/>
      <c r="NA702" s="12"/>
      <c r="NB702" s="12"/>
      <c r="NC702" s="12"/>
      <c r="ND702" s="12"/>
      <c r="NE702" s="12"/>
      <c r="NF702" s="12"/>
      <c r="NG702" s="12"/>
      <c r="NH702" s="12"/>
      <c r="NI702" s="12"/>
      <c r="NJ702" s="12"/>
      <c r="NK702" s="12"/>
      <c r="NL702" s="12"/>
      <c r="NM702" s="12"/>
      <c r="NN702" s="12"/>
      <c r="NO702" s="12"/>
      <c r="NP702" s="12"/>
      <c r="NQ702" s="12"/>
      <c r="NR702" s="12"/>
      <c r="NS702" s="12"/>
      <c r="NT702" s="12"/>
      <c r="NU702" s="12"/>
      <c r="NV702" s="12"/>
      <c r="NW702" s="12"/>
      <c r="NX702" s="12"/>
      <c r="NY702" s="12"/>
      <c r="NZ702" s="12"/>
      <c r="OA702" s="12"/>
      <c r="OB702" s="12"/>
      <c r="OC702" s="12"/>
      <c r="OD702" s="12"/>
      <c r="OE702" s="12"/>
      <c r="OF702" s="12"/>
      <c r="OG702" s="12"/>
      <c r="OH702" s="12"/>
      <c r="OI702" s="12"/>
      <c r="OJ702" s="12"/>
      <c r="OK702" s="12"/>
      <c r="OL702" s="12"/>
      <c r="OM702" s="12"/>
      <c r="ON702" s="12"/>
      <c r="OO702" s="12"/>
      <c r="OP702" s="12"/>
      <c r="OQ702" s="12"/>
      <c r="OR702" s="12"/>
      <c r="OS702" s="12"/>
      <c r="OT702" s="12"/>
      <c r="OU702" s="12"/>
      <c r="OV702" s="12"/>
      <c r="OW702" s="12"/>
      <c r="OX702" s="12"/>
      <c r="OY702" s="12"/>
      <c r="OZ702" s="12"/>
      <c r="PA702" s="12"/>
      <c r="PB702" s="12"/>
      <c r="PC702" s="12"/>
      <c r="PD702" s="12"/>
      <c r="PE702" s="12"/>
      <c r="PF702" s="12"/>
      <c r="PG702" s="12"/>
      <c r="PH702" s="12"/>
      <c r="PI702" s="12"/>
      <c r="PJ702" s="12"/>
      <c r="PK702" s="12"/>
      <c r="PL702" s="12"/>
      <c r="PM702" s="12"/>
      <c r="PN702" s="12"/>
      <c r="PO702" s="12"/>
      <c r="PP702" s="12"/>
    </row>
    <row r="703">
      <c r="A703" s="452"/>
      <c r="B703" s="45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  <c r="IB703" s="12"/>
      <c r="IC703" s="12"/>
      <c r="ID703" s="12"/>
      <c r="IE703" s="12"/>
      <c r="IF703" s="12"/>
      <c r="IG703" s="12"/>
      <c r="IH703" s="12"/>
      <c r="II703" s="12"/>
      <c r="IJ703" s="12"/>
      <c r="IK703" s="12"/>
      <c r="IL703" s="12"/>
      <c r="IM703" s="12"/>
      <c r="IN703" s="12"/>
      <c r="IO703" s="12"/>
      <c r="IP703" s="12"/>
      <c r="IQ703" s="12"/>
      <c r="IR703" s="12"/>
      <c r="IS703" s="12"/>
      <c r="IT703" s="12"/>
      <c r="IU703" s="12"/>
      <c r="IV703" s="12"/>
      <c r="IW703" s="12"/>
      <c r="IX703" s="12"/>
      <c r="IY703" s="12"/>
      <c r="IZ703" s="12"/>
      <c r="JA703" s="12"/>
      <c r="JB703" s="12"/>
      <c r="JC703" s="12"/>
      <c r="JD703" s="12"/>
      <c r="JE703" s="12"/>
      <c r="JF703" s="12"/>
      <c r="JG703" s="12"/>
      <c r="JH703" s="12"/>
      <c r="JI703" s="12"/>
      <c r="JJ703" s="12"/>
      <c r="JK703" s="12"/>
      <c r="JL703" s="12"/>
      <c r="JM703" s="12"/>
      <c r="JN703" s="12"/>
      <c r="JO703" s="12"/>
      <c r="JP703" s="12"/>
      <c r="JQ703" s="12"/>
      <c r="JR703" s="12"/>
      <c r="JS703" s="12"/>
      <c r="JT703" s="12"/>
      <c r="JU703" s="12"/>
      <c r="JV703" s="12"/>
      <c r="JW703" s="12"/>
      <c r="JX703" s="12"/>
      <c r="JY703" s="12"/>
      <c r="JZ703" s="12"/>
      <c r="KA703" s="12"/>
      <c r="KB703" s="12"/>
      <c r="KC703" s="12"/>
      <c r="KD703" s="12"/>
      <c r="KE703" s="12"/>
      <c r="KF703" s="12"/>
      <c r="KG703" s="12"/>
      <c r="KH703" s="12"/>
      <c r="KI703" s="12"/>
      <c r="KJ703" s="12"/>
      <c r="KK703" s="12"/>
      <c r="KL703" s="12"/>
      <c r="KM703" s="12"/>
      <c r="KN703" s="12"/>
      <c r="KO703" s="12"/>
      <c r="KP703" s="12"/>
      <c r="KQ703" s="12"/>
      <c r="KR703" s="12"/>
      <c r="KS703" s="12"/>
      <c r="KT703" s="12"/>
      <c r="KU703" s="12"/>
      <c r="KV703" s="12"/>
      <c r="KW703" s="12"/>
      <c r="KX703" s="12"/>
      <c r="KY703" s="12"/>
      <c r="KZ703" s="12"/>
      <c r="LA703" s="12"/>
      <c r="LB703" s="12"/>
      <c r="LC703" s="12"/>
      <c r="LD703" s="12"/>
      <c r="LE703" s="12"/>
      <c r="LF703" s="12"/>
      <c r="LG703" s="12"/>
      <c r="LH703" s="12"/>
      <c r="LI703" s="12"/>
      <c r="LJ703" s="12"/>
      <c r="LK703" s="12"/>
      <c r="LL703" s="12"/>
      <c r="LM703" s="12"/>
      <c r="LN703" s="12"/>
      <c r="LO703" s="12"/>
      <c r="LP703" s="12"/>
      <c r="LQ703" s="12"/>
      <c r="LR703" s="12"/>
      <c r="LS703" s="12"/>
      <c r="LT703" s="12"/>
      <c r="LU703" s="12"/>
      <c r="LV703" s="12"/>
      <c r="LW703" s="12"/>
      <c r="LX703" s="12"/>
      <c r="LY703" s="12"/>
      <c r="LZ703" s="12"/>
      <c r="MA703" s="12"/>
      <c r="MB703" s="12"/>
      <c r="MC703" s="12"/>
      <c r="MD703" s="12"/>
      <c r="ME703" s="12"/>
      <c r="MF703" s="12"/>
      <c r="MG703" s="12"/>
      <c r="MH703" s="12"/>
      <c r="MI703" s="12"/>
      <c r="MJ703" s="12"/>
      <c r="MK703" s="12"/>
      <c r="ML703" s="12"/>
      <c r="MM703" s="12"/>
      <c r="MN703" s="12"/>
      <c r="MO703" s="12"/>
      <c r="MP703" s="12"/>
      <c r="MQ703" s="12"/>
      <c r="MR703" s="12"/>
      <c r="MS703" s="12"/>
      <c r="MT703" s="12"/>
      <c r="MU703" s="12"/>
      <c r="MV703" s="12"/>
      <c r="MW703" s="12"/>
      <c r="MX703" s="12"/>
      <c r="MY703" s="12"/>
      <c r="MZ703" s="12"/>
      <c r="NA703" s="12"/>
      <c r="NB703" s="12"/>
      <c r="NC703" s="12"/>
      <c r="ND703" s="12"/>
      <c r="NE703" s="12"/>
      <c r="NF703" s="12"/>
      <c r="NG703" s="12"/>
      <c r="NH703" s="12"/>
      <c r="NI703" s="12"/>
      <c r="NJ703" s="12"/>
      <c r="NK703" s="12"/>
      <c r="NL703" s="12"/>
      <c r="NM703" s="12"/>
      <c r="NN703" s="12"/>
      <c r="NO703" s="12"/>
      <c r="NP703" s="12"/>
      <c r="NQ703" s="12"/>
      <c r="NR703" s="12"/>
      <c r="NS703" s="12"/>
      <c r="NT703" s="12"/>
      <c r="NU703" s="12"/>
      <c r="NV703" s="12"/>
      <c r="NW703" s="12"/>
      <c r="NX703" s="12"/>
      <c r="NY703" s="12"/>
      <c r="NZ703" s="12"/>
      <c r="OA703" s="12"/>
      <c r="OB703" s="12"/>
      <c r="OC703" s="12"/>
      <c r="OD703" s="12"/>
      <c r="OE703" s="12"/>
      <c r="OF703" s="12"/>
      <c r="OG703" s="12"/>
      <c r="OH703" s="12"/>
      <c r="OI703" s="12"/>
      <c r="OJ703" s="12"/>
      <c r="OK703" s="12"/>
      <c r="OL703" s="12"/>
      <c r="OM703" s="12"/>
      <c r="ON703" s="12"/>
      <c r="OO703" s="12"/>
      <c r="OP703" s="12"/>
      <c r="OQ703" s="12"/>
      <c r="OR703" s="12"/>
      <c r="OS703" s="12"/>
      <c r="OT703" s="12"/>
      <c r="OU703" s="12"/>
      <c r="OV703" s="12"/>
      <c r="OW703" s="12"/>
      <c r="OX703" s="12"/>
      <c r="OY703" s="12"/>
      <c r="OZ703" s="12"/>
      <c r="PA703" s="12"/>
      <c r="PB703" s="12"/>
      <c r="PC703" s="12"/>
      <c r="PD703" s="12"/>
      <c r="PE703" s="12"/>
      <c r="PF703" s="12"/>
      <c r="PG703" s="12"/>
      <c r="PH703" s="12"/>
      <c r="PI703" s="12"/>
      <c r="PJ703" s="12"/>
      <c r="PK703" s="12"/>
      <c r="PL703" s="12"/>
      <c r="PM703" s="12"/>
      <c r="PN703" s="12"/>
      <c r="PO703" s="12"/>
      <c r="PP703" s="12"/>
    </row>
    <row r="704">
      <c r="A704" s="452"/>
      <c r="B704" s="45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  <c r="IU704" s="12"/>
      <c r="IV704" s="12"/>
      <c r="IW704" s="12"/>
      <c r="IX704" s="12"/>
      <c r="IY704" s="12"/>
      <c r="IZ704" s="12"/>
      <c r="JA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12"/>
      <c r="JN704" s="12"/>
      <c r="JO704" s="12"/>
      <c r="JP704" s="12"/>
      <c r="JQ704" s="12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  <c r="KB704" s="12"/>
      <c r="KC704" s="12"/>
      <c r="KD704" s="12"/>
      <c r="KE704" s="12"/>
      <c r="KF704" s="12"/>
      <c r="KG704" s="12"/>
      <c r="KH704" s="12"/>
      <c r="KI704" s="12"/>
      <c r="KJ704" s="12"/>
      <c r="KK704" s="12"/>
      <c r="KL704" s="12"/>
      <c r="KM704" s="12"/>
      <c r="KN704" s="12"/>
      <c r="KO704" s="12"/>
      <c r="KP704" s="12"/>
      <c r="KQ704" s="12"/>
      <c r="KR704" s="12"/>
      <c r="KS704" s="12"/>
      <c r="KT704" s="12"/>
      <c r="KU704" s="12"/>
      <c r="KV704" s="12"/>
      <c r="KW704" s="12"/>
      <c r="KX704" s="12"/>
      <c r="KY704" s="12"/>
      <c r="KZ704" s="12"/>
      <c r="LA704" s="12"/>
      <c r="LB704" s="12"/>
      <c r="LC704" s="12"/>
      <c r="LD704" s="12"/>
      <c r="LE704" s="12"/>
      <c r="LF704" s="12"/>
      <c r="LG704" s="12"/>
      <c r="LH704" s="12"/>
      <c r="LI704" s="12"/>
      <c r="LJ704" s="12"/>
      <c r="LK704" s="12"/>
      <c r="LL704" s="12"/>
      <c r="LM704" s="12"/>
      <c r="LN704" s="12"/>
      <c r="LO704" s="12"/>
      <c r="LP704" s="12"/>
      <c r="LQ704" s="12"/>
      <c r="LR704" s="12"/>
      <c r="LS704" s="12"/>
      <c r="LT704" s="12"/>
      <c r="LU704" s="12"/>
      <c r="LV704" s="12"/>
      <c r="LW704" s="12"/>
      <c r="LX704" s="12"/>
      <c r="LY704" s="12"/>
      <c r="LZ704" s="12"/>
      <c r="MA704" s="12"/>
      <c r="MB704" s="12"/>
      <c r="MC704" s="12"/>
      <c r="MD704" s="12"/>
      <c r="ME704" s="12"/>
      <c r="MF704" s="12"/>
      <c r="MG704" s="12"/>
      <c r="MH704" s="12"/>
      <c r="MI704" s="12"/>
      <c r="MJ704" s="12"/>
      <c r="MK704" s="12"/>
      <c r="ML704" s="12"/>
      <c r="MM704" s="12"/>
      <c r="MN704" s="12"/>
      <c r="MO704" s="12"/>
      <c r="MP704" s="12"/>
      <c r="MQ704" s="12"/>
      <c r="MR704" s="12"/>
      <c r="MS704" s="12"/>
      <c r="MT704" s="12"/>
      <c r="MU704" s="12"/>
      <c r="MV704" s="12"/>
      <c r="MW704" s="12"/>
      <c r="MX704" s="12"/>
      <c r="MY704" s="12"/>
      <c r="MZ704" s="12"/>
      <c r="NA704" s="12"/>
      <c r="NB704" s="12"/>
      <c r="NC704" s="12"/>
      <c r="ND704" s="12"/>
      <c r="NE704" s="12"/>
      <c r="NF704" s="12"/>
      <c r="NG704" s="12"/>
      <c r="NH704" s="12"/>
      <c r="NI704" s="12"/>
      <c r="NJ704" s="12"/>
      <c r="NK704" s="12"/>
      <c r="NL704" s="12"/>
      <c r="NM704" s="12"/>
      <c r="NN704" s="12"/>
      <c r="NO704" s="12"/>
      <c r="NP704" s="12"/>
      <c r="NQ704" s="12"/>
      <c r="NR704" s="12"/>
      <c r="NS704" s="12"/>
      <c r="NT704" s="12"/>
      <c r="NU704" s="12"/>
      <c r="NV704" s="12"/>
      <c r="NW704" s="12"/>
      <c r="NX704" s="12"/>
      <c r="NY704" s="12"/>
      <c r="NZ704" s="12"/>
      <c r="OA704" s="12"/>
      <c r="OB704" s="12"/>
      <c r="OC704" s="12"/>
      <c r="OD704" s="12"/>
      <c r="OE704" s="12"/>
      <c r="OF704" s="12"/>
      <c r="OG704" s="12"/>
      <c r="OH704" s="12"/>
      <c r="OI704" s="12"/>
      <c r="OJ704" s="12"/>
      <c r="OK704" s="12"/>
      <c r="OL704" s="12"/>
      <c r="OM704" s="12"/>
      <c r="ON704" s="12"/>
      <c r="OO704" s="12"/>
      <c r="OP704" s="12"/>
      <c r="OQ704" s="12"/>
      <c r="OR704" s="12"/>
      <c r="OS704" s="12"/>
      <c r="OT704" s="12"/>
      <c r="OU704" s="12"/>
      <c r="OV704" s="12"/>
      <c r="OW704" s="12"/>
      <c r="OX704" s="12"/>
      <c r="OY704" s="12"/>
      <c r="OZ704" s="12"/>
      <c r="PA704" s="12"/>
      <c r="PB704" s="12"/>
      <c r="PC704" s="12"/>
      <c r="PD704" s="12"/>
      <c r="PE704" s="12"/>
      <c r="PF704" s="12"/>
      <c r="PG704" s="12"/>
      <c r="PH704" s="12"/>
      <c r="PI704" s="12"/>
      <c r="PJ704" s="12"/>
      <c r="PK704" s="12"/>
      <c r="PL704" s="12"/>
      <c r="PM704" s="12"/>
      <c r="PN704" s="12"/>
      <c r="PO704" s="12"/>
      <c r="PP704" s="12"/>
    </row>
    <row r="705">
      <c r="A705" s="452"/>
      <c r="B705" s="45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  <c r="HZ705" s="12"/>
      <c r="IA705" s="12"/>
      <c r="IB705" s="12"/>
      <c r="IC705" s="12"/>
      <c r="ID705" s="12"/>
      <c r="IE705" s="12"/>
      <c r="IF705" s="12"/>
      <c r="IG705" s="12"/>
      <c r="IH705" s="12"/>
      <c r="II705" s="12"/>
      <c r="IJ705" s="12"/>
      <c r="IK705" s="12"/>
      <c r="IL705" s="12"/>
      <c r="IM705" s="12"/>
      <c r="IN705" s="12"/>
      <c r="IO705" s="12"/>
      <c r="IP705" s="12"/>
      <c r="IQ705" s="12"/>
      <c r="IR705" s="12"/>
      <c r="IS705" s="12"/>
      <c r="IT705" s="12"/>
      <c r="IU705" s="12"/>
      <c r="IV705" s="12"/>
      <c r="IW705" s="12"/>
      <c r="IX705" s="12"/>
      <c r="IY705" s="12"/>
      <c r="IZ705" s="12"/>
      <c r="JA705" s="12"/>
      <c r="JB705" s="12"/>
      <c r="JC705" s="12"/>
      <c r="JD705" s="12"/>
      <c r="JE705" s="12"/>
      <c r="JF705" s="12"/>
      <c r="JG705" s="12"/>
      <c r="JH705" s="12"/>
      <c r="JI705" s="12"/>
      <c r="JJ705" s="12"/>
      <c r="JK705" s="12"/>
      <c r="JL705" s="12"/>
      <c r="JM705" s="12"/>
      <c r="JN705" s="12"/>
      <c r="JO705" s="12"/>
      <c r="JP705" s="12"/>
      <c r="JQ705" s="12"/>
      <c r="JR705" s="12"/>
      <c r="JS705" s="12"/>
      <c r="JT705" s="12"/>
      <c r="JU705" s="12"/>
      <c r="JV705" s="12"/>
      <c r="JW705" s="12"/>
      <c r="JX705" s="12"/>
      <c r="JY705" s="12"/>
      <c r="JZ705" s="12"/>
      <c r="KA705" s="12"/>
      <c r="KB705" s="12"/>
      <c r="KC705" s="12"/>
      <c r="KD705" s="12"/>
      <c r="KE705" s="12"/>
      <c r="KF705" s="12"/>
      <c r="KG705" s="12"/>
      <c r="KH705" s="12"/>
      <c r="KI705" s="12"/>
      <c r="KJ705" s="12"/>
      <c r="KK705" s="12"/>
      <c r="KL705" s="12"/>
      <c r="KM705" s="12"/>
      <c r="KN705" s="12"/>
      <c r="KO705" s="12"/>
      <c r="KP705" s="12"/>
      <c r="KQ705" s="12"/>
      <c r="KR705" s="12"/>
      <c r="KS705" s="12"/>
      <c r="KT705" s="12"/>
      <c r="KU705" s="12"/>
      <c r="KV705" s="12"/>
      <c r="KW705" s="12"/>
      <c r="KX705" s="12"/>
      <c r="KY705" s="12"/>
      <c r="KZ705" s="12"/>
      <c r="LA705" s="12"/>
      <c r="LB705" s="12"/>
      <c r="LC705" s="12"/>
      <c r="LD705" s="12"/>
      <c r="LE705" s="12"/>
      <c r="LF705" s="12"/>
      <c r="LG705" s="12"/>
      <c r="LH705" s="12"/>
      <c r="LI705" s="12"/>
      <c r="LJ705" s="12"/>
      <c r="LK705" s="12"/>
      <c r="LL705" s="12"/>
      <c r="LM705" s="12"/>
      <c r="LN705" s="12"/>
      <c r="LO705" s="12"/>
      <c r="LP705" s="12"/>
      <c r="LQ705" s="12"/>
      <c r="LR705" s="12"/>
      <c r="LS705" s="12"/>
      <c r="LT705" s="12"/>
      <c r="LU705" s="12"/>
      <c r="LV705" s="12"/>
      <c r="LW705" s="12"/>
      <c r="LX705" s="12"/>
      <c r="LY705" s="12"/>
      <c r="LZ705" s="12"/>
      <c r="MA705" s="12"/>
      <c r="MB705" s="12"/>
      <c r="MC705" s="12"/>
      <c r="MD705" s="12"/>
      <c r="ME705" s="12"/>
      <c r="MF705" s="12"/>
      <c r="MG705" s="12"/>
      <c r="MH705" s="12"/>
      <c r="MI705" s="12"/>
      <c r="MJ705" s="12"/>
      <c r="MK705" s="12"/>
      <c r="ML705" s="12"/>
      <c r="MM705" s="12"/>
      <c r="MN705" s="12"/>
      <c r="MO705" s="12"/>
      <c r="MP705" s="12"/>
      <c r="MQ705" s="12"/>
      <c r="MR705" s="12"/>
      <c r="MS705" s="12"/>
      <c r="MT705" s="12"/>
      <c r="MU705" s="12"/>
      <c r="MV705" s="12"/>
      <c r="MW705" s="12"/>
      <c r="MX705" s="12"/>
      <c r="MY705" s="12"/>
      <c r="MZ705" s="12"/>
      <c r="NA705" s="12"/>
      <c r="NB705" s="12"/>
      <c r="NC705" s="12"/>
      <c r="ND705" s="12"/>
      <c r="NE705" s="12"/>
      <c r="NF705" s="12"/>
      <c r="NG705" s="12"/>
      <c r="NH705" s="12"/>
      <c r="NI705" s="12"/>
      <c r="NJ705" s="12"/>
      <c r="NK705" s="12"/>
      <c r="NL705" s="12"/>
      <c r="NM705" s="12"/>
      <c r="NN705" s="12"/>
      <c r="NO705" s="12"/>
      <c r="NP705" s="12"/>
      <c r="NQ705" s="12"/>
      <c r="NR705" s="12"/>
      <c r="NS705" s="12"/>
      <c r="NT705" s="12"/>
      <c r="NU705" s="12"/>
      <c r="NV705" s="12"/>
      <c r="NW705" s="12"/>
      <c r="NX705" s="12"/>
      <c r="NY705" s="12"/>
      <c r="NZ705" s="12"/>
      <c r="OA705" s="12"/>
      <c r="OB705" s="12"/>
      <c r="OC705" s="12"/>
      <c r="OD705" s="12"/>
      <c r="OE705" s="12"/>
      <c r="OF705" s="12"/>
      <c r="OG705" s="12"/>
      <c r="OH705" s="12"/>
      <c r="OI705" s="12"/>
      <c r="OJ705" s="12"/>
      <c r="OK705" s="12"/>
      <c r="OL705" s="12"/>
      <c r="OM705" s="12"/>
      <c r="ON705" s="12"/>
      <c r="OO705" s="12"/>
      <c r="OP705" s="12"/>
      <c r="OQ705" s="12"/>
      <c r="OR705" s="12"/>
      <c r="OS705" s="12"/>
      <c r="OT705" s="12"/>
      <c r="OU705" s="12"/>
      <c r="OV705" s="12"/>
      <c r="OW705" s="12"/>
      <c r="OX705" s="12"/>
      <c r="OY705" s="12"/>
      <c r="OZ705" s="12"/>
      <c r="PA705" s="12"/>
      <c r="PB705" s="12"/>
      <c r="PC705" s="12"/>
      <c r="PD705" s="12"/>
      <c r="PE705" s="12"/>
      <c r="PF705" s="12"/>
      <c r="PG705" s="12"/>
      <c r="PH705" s="12"/>
      <c r="PI705" s="12"/>
      <c r="PJ705" s="12"/>
      <c r="PK705" s="12"/>
      <c r="PL705" s="12"/>
      <c r="PM705" s="12"/>
      <c r="PN705" s="12"/>
      <c r="PO705" s="12"/>
      <c r="PP705" s="12"/>
    </row>
    <row r="706">
      <c r="A706" s="452"/>
      <c r="B706" s="45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  <c r="IU706" s="12"/>
      <c r="IV706" s="12"/>
      <c r="IW706" s="12"/>
      <c r="IX706" s="12"/>
      <c r="IY706" s="12"/>
      <c r="IZ706" s="12"/>
      <c r="JA706" s="12"/>
      <c r="JB706" s="12"/>
      <c r="JC706" s="12"/>
      <c r="JD706" s="12"/>
      <c r="JE706" s="12"/>
      <c r="JF706" s="12"/>
      <c r="JG706" s="12"/>
      <c r="JH706" s="12"/>
      <c r="JI706" s="12"/>
      <c r="JJ706" s="12"/>
      <c r="JK706" s="12"/>
      <c r="JL706" s="12"/>
      <c r="JM706" s="12"/>
      <c r="JN706" s="12"/>
      <c r="JO706" s="12"/>
      <c r="JP706" s="12"/>
      <c r="JQ706" s="12"/>
      <c r="JR706" s="12"/>
      <c r="JS706" s="12"/>
      <c r="JT706" s="12"/>
      <c r="JU706" s="12"/>
      <c r="JV706" s="12"/>
      <c r="JW706" s="12"/>
      <c r="JX706" s="12"/>
      <c r="JY706" s="12"/>
      <c r="JZ706" s="12"/>
      <c r="KA706" s="12"/>
      <c r="KB706" s="12"/>
      <c r="KC706" s="12"/>
      <c r="KD706" s="12"/>
      <c r="KE706" s="12"/>
      <c r="KF706" s="12"/>
      <c r="KG706" s="12"/>
      <c r="KH706" s="12"/>
      <c r="KI706" s="12"/>
      <c r="KJ706" s="12"/>
      <c r="KK706" s="12"/>
      <c r="KL706" s="12"/>
      <c r="KM706" s="12"/>
      <c r="KN706" s="12"/>
      <c r="KO706" s="12"/>
      <c r="KP706" s="12"/>
      <c r="KQ706" s="12"/>
      <c r="KR706" s="12"/>
      <c r="KS706" s="12"/>
      <c r="KT706" s="12"/>
      <c r="KU706" s="12"/>
      <c r="KV706" s="12"/>
      <c r="KW706" s="12"/>
      <c r="KX706" s="12"/>
      <c r="KY706" s="12"/>
      <c r="KZ706" s="12"/>
      <c r="LA706" s="12"/>
      <c r="LB706" s="12"/>
      <c r="LC706" s="12"/>
      <c r="LD706" s="12"/>
      <c r="LE706" s="12"/>
      <c r="LF706" s="12"/>
      <c r="LG706" s="12"/>
      <c r="LH706" s="12"/>
      <c r="LI706" s="12"/>
      <c r="LJ706" s="12"/>
      <c r="LK706" s="12"/>
      <c r="LL706" s="12"/>
      <c r="LM706" s="12"/>
      <c r="LN706" s="12"/>
      <c r="LO706" s="12"/>
      <c r="LP706" s="12"/>
      <c r="LQ706" s="12"/>
      <c r="LR706" s="12"/>
      <c r="LS706" s="12"/>
      <c r="LT706" s="12"/>
      <c r="LU706" s="12"/>
      <c r="LV706" s="12"/>
      <c r="LW706" s="12"/>
      <c r="LX706" s="12"/>
      <c r="LY706" s="12"/>
      <c r="LZ706" s="12"/>
      <c r="MA706" s="12"/>
      <c r="MB706" s="12"/>
      <c r="MC706" s="12"/>
      <c r="MD706" s="12"/>
      <c r="ME706" s="12"/>
      <c r="MF706" s="12"/>
      <c r="MG706" s="12"/>
      <c r="MH706" s="12"/>
      <c r="MI706" s="12"/>
      <c r="MJ706" s="12"/>
      <c r="MK706" s="12"/>
      <c r="ML706" s="12"/>
      <c r="MM706" s="12"/>
      <c r="MN706" s="12"/>
      <c r="MO706" s="12"/>
      <c r="MP706" s="12"/>
      <c r="MQ706" s="12"/>
      <c r="MR706" s="12"/>
      <c r="MS706" s="12"/>
      <c r="MT706" s="12"/>
      <c r="MU706" s="12"/>
      <c r="MV706" s="12"/>
      <c r="MW706" s="12"/>
      <c r="MX706" s="12"/>
      <c r="MY706" s="12"/>
      <c r="MZ706" s="12"/>
      <c r="NA706" s="12"/>
      <c r="NB706" s="12"/>
      <c r="NC706" s="12"/>
      <c r="ND706" s="12"/>
      <c r="NE706" s="12"/>
      <c r="NF706" s="12"/>
      <c r="NG706" s="12"/>
      <c r="NH706" s="12"/>
      <c r="NI706" s="12"/>
      <c r="NJ706" s="12"/>
      <c r="NK706" s="12"/>
      <c r="NL706" s="12"/>
      <c r="NM706" s="12"/>
      <c r="NN706" s="12"/>
      <c r="NO706" s="12"/>
      <c r="NP706" s="12"/>
      <c r="NQ706" s="12"/>
      <c r="NR706" s="12"/>
      <c r="NS706" s="12"/>
      <c r="NT706" s="12"/>
      <c r="NU706" s="12"/>
      <c r="NV706" s="12"/>
      <c r="NW706" s="12"/>
      <c r="NX706" s="12"/>
      <c r="NY706" s="12"/>
      <c r="NZ706" s="12"/>
      <c r="OA706" s="12"/>
      <c r="OB706" s="12"/>
      <c r="OC706" s="12"/>
      <c r="OD706" s="12"/>
      <c r="OE706" s="12"/>
      <c r="OF706" s="12"/>
      <c r="OG706" s="12"/>
      <c r="OH706" s="12"/>
      <c r="OI706" s="12"/>
      <c r="OJ706" s="12"/>
      <c r="OK706" s="12"/>
      <c r="OL706" s="12"/>
      <c r="OM706" s="12"/>
      <c r="ON706" s="12"/>
      <c r="OO706" s="12"/>
      <c r="OP706" s="12"/>
      <c r="OQ706" s="12"/>
      <c r="OR706" s="12"/>
      <c r="OS706" s="12"/>
      <c r="OT706" s="12"/>
      <c r="OU706" s="12"/>
      <c r="OV706" s="12"/>
      <c r="OW706" s="12"/>
      <c r="OX706" s="12"/>
      <c r="OY706" s="12"/>
      <c r="OZ706" s="12"/>
      <c r="PA706" s="12"/>
      <c r="PB706" s="12"/>
      <c r="PC706" s="12"/>
      <c r="PD706" s="12"/>
      <c r="PE706" s="12"/>
      <c r="PF706" s="12"/>
      <c r="PG706" s="12"/>
      <c r="PH706" s="12"/>
      <c r="PI706" s="12"/>
      <c r="PJ706" s="12"/>
      <c r="PK706" s="12"/>
      <c r="PL706" s="12"/>
      <c r="PM706" s="12"/>
      <c r="PN706" s="12"/>
      <c r="PO706" s="12"/>
      <c r="PP706" s="12"/>
    </row>
    <row r="707">
      <c r="A707" s="452"/>
      <c r="B707" s="45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  <c r="KB707" s="12"/>
      <c r="KC707" s="12"/>
      <c r="KD707" s="12"/>
      <c r="KE707" s="12"/>
      <c r="KF707" s="12"/>
      <c r="KG707" s="12"/>
      <c r="KH707" s="12"/>
      <c r="KI707" s="12"/>
      <c r="KJ707" s="12"/>
      <c r="KK707" s="12"/>
      <c r="KL707" s="12"/>
      <c r="KM707" s="12"/>
      <c r="KN707" s="12"/>
      <c r="KO707" s="12"/>
      <c r="KP707" s="12"/>
      <c r="KQ707" s="12"/>
      <c r="KR707" s="12"/>
      <c r="KS707" s="12"/>
      <c r="KT707" s="12"/>
      <c r="KU707" s="12"/>
      <c r="KV707" s="12"/>
      <c r="KW707" s="12"/>
      <c r="KX707" s="12"/>
      <c r="KY707" s="12"/>
      <c r="KZ707" s="12"/>
      <c r="LA707" s="12"/>
      <c r="LB707" s="12"/>
      <c r="LC707" s="12"/>
      <c r="LD707" s="12"/>
      <c r="LE707" s="12"/>
      <c r="LF707" s="12"/>
      <c r="LG707" s="12"/>
      <c r="LH707" s="12"/>
      <c r="LI707" s="12"/>
      <c r="LJ707" s="12"/>
      <c r="LK707" s="12"/>
      <c r="LL707" s="12"/>
      <c r="LM707" s="12"/>
      <c r="LN707" s="12"/>
      <c r="LO707" s="12"/>
      <c r="LP707" s="12"/>
      <c r="LQ707" s="12"/>
      <c r="LR707" s="12"/>
      <c r="LS707" s="12"/>
      <c r="LT707" s="12"/>
      <c r="LU707" s="12"/>
      <c r="LV707" s="12"/>
      <c r="LW707" s="12"/>
      <c r="LX707" s="12"/>
      <c r="LY707" s="12"/>
      <c r="LZ707" s="12"/>
      <c r="MA707" s="12"/>
      <c r="MB707" s="12"/>
      <c r="MC707" s="12"/>
      <c r="MD707" s="12"/>
      <c r="ME707" s="12"/>
      <c r="MF707" s="12"/>
      <c r="MG707" s="12"/>
      <c r="MH707" s="12"/>
      <c r="MI707" s="12"/>
      <c r="MJ707" s="12"/>
      <c r="MK707" s="12"/>
      <c r="ML707" s="12"/>
      <c r="MM707" s="12"/>
      <c r="MN707" s="12"/>
      <c r="MO707" s="12"/>
      <c r="MP707" s="12"/>
      <c r="MQ707" s="12"/>
      <c r="MR707" s="12"/>
      <c r="MS707" s="12"/>
      <c r="MT707" s="12"/>
      <c r="MU707" s="12"/>
      <c r="MV707" s="12"/>
      <c r="MW707" s="12"/>
      <c r="MX707" s="12"/>
      <c r="MY707" s="12"/>
      <c r="MZ707" s="12"/>
      <c r="NA707" s="12"/>
      <c r="NB707" s="12"/>
      <c r="NC707" s="12"/>
      <c r="ND707" s="12"/>
      <c r="NE707" s="12"/>
      <c r="NF707" s="12"/>
      <c r="NG707" s="12"/>
      <c r="NH707" s="12"/>
      <c r="NI707" s="12"/>
      <c r="NJ707" s="12"/>
      <c r="NK707" s="12"/>
      <c r="NL707" s="12"/>
      <c r="NM707" s="12"/>
      <c r="NN707" s="12"/>
      <c r="NO707" s="12"/>
      <c r="NP707" s="12"/>
      <c r="NQ707" s="12"/>
      <c r="NR707" s="12"/>
      <c r="NS707" s="12"/>
      <c r="NT707" s="12"/>
      <c r="NU707" s="12"/>
      <c r="NV707" s="12"/>
      <c r="NW707" s="12"/>
      <c r="NX707" s="12"/>
      <c r="NY707" s="12"/>
      <c r="NZ707" s="12"/>
      <c r="OA707" s="12"/>
      <c r="OB707" s="12"/>
      <c r="OC707" s="12"/>
      <c r="OD707" s="12"/>
      <c r="OE707" s="12"/>
      <c r="OF707" s="12"/>
      <c r="OG707" s="12"/>
      <c r="OH707" s="12"/>
      <c r="OI707" s="12"/>
      <c r="OJ707" s="12"/>
      <c r="OK707" s="12"/>
      <c r="OL707" s="12"/>
      <c r="OM707" s="12"/>
      <c r="ON707" s="12"/>
      <c r="OO707" s="12"/>
      <c r="OP707" s="12"/>
      <c r="OQ707" s="12"/>
      <c r="OR707" s="12"/>
      <c r="OS707" s="12"/>
      <c r="OT707" s="12"/>
      <c r="OU707" s="12"/>
      <c r="OV707" s="12"/>
      <c r="OW707" s="12"/>
      <c r="OX707" s="12"/>
      <c r="OY707" s="12"/>
      <c r="OZ707" s="12"/>
      <c r="PA707" s="12"/>
      <c r="PB707" s="12"/>
      <c r="PC707" s="12"/>
      <c r="PD707" s="12"/>
      <c r="PE707" s="12"/>
      <c r="PF707" s="12"/>
      <c r="PG707" s="12"/>
      <c r="PH707" s="12"/>
      <c r="PI707" s="12"/>
      <c r="PJ707" s="12"/>
      <c r="PK707" s="12"/>
      <c r="PL707" s="12"/>
      <c r="PM707" s="12"/>
      <c r="PN707" s="12"/>
      <c r="PO707" s="12"/>
      <c r="PP707" s="12"/>
    </row>
    <row r="708">
      <c r="A708" s="452"/>
      <c r="B708" s="45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  <c r="KB708" s="12"/>
      <c r="KC708" s="12"/>
      <c r="KD708" s="12"/>
      <c r="KE708" s="12"/>
      <c r="KF708" s="12"/>
      <c r="KG708" s="12"/>
      <c r="KH708" s="12"/>
      <c r="KI708" s="12"/>
      <c r="KJ708" s="12"/>
      <c r="KK708" s="12"/>
      <c r="KL708" s="12"/>
      <c r="KM708" s="12"/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2"/>
      <c r="PJ708" s="12"/>
      <c r="PK708" s="12"/>
      <c r="PL708" s="12"/>
      <c r="PM708" s="12"/>
      <c r="PN708" s="12"/>
      <c r="PO708" s="12"/>
      <c r="PP708" s="12"/>
    </row>
    <row r="709">
      <c r="A709" s="452"/>
      <c r="B709" s="45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  <c r="KB709" s="12"/>
      <c r="KC709" s="12"/>
      <c r="KD709" s="12"/>
      <c r="KE709" s="12"/>
      <c r="KF709" s="12"/>
      <c r="KG709" s="12"/>
      <c r="KH709" s="12"/>
      <c r="KI709" s="12"/>
      <c r="KJ709" s="12"/>
      <c r="KK709" s="12"/>
      <c r="KL709" s="12"/>
      <c r="KM709" s="12"/>
      <c r="KN709" s="12"/>
      <c r="KO709" s="12"/>
      <c r="KP709" s="12"/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2"/>
      <c r="NC709" s="12"/>
      <c r="ND709" s="12"/>
      <c r="NE709" s="12"/>
      <c r="NF709" s="12"/>
      <c r="NG709" s="12"/>
      <c r="NH709" s="12"/>
      <c r="NI709" s="12"/>
      <c r="NJ709" s="12"/>
      <c r="NK709" s="12"/>
      <c r="NL709" s="12"/>
      <c r="NM709" s="12"/>
      <c r="NN709" s="12"/>
      <c r="NO709" s="12"/>
      <c r="NP709" s="12"/>
      <c r="NQ709" s="12"/>
      <c r="NR709" s="12"/>
      <c r="NS709" s="12"/>
      <c r="NT709" s="12"/>
      <c r="NU709" s="12"/>
      <c r="NV709" s="12"/>
      <c r="NW709" s="12"/>
      <c r="NX709" s="12"/>
      <c r="NY709" s="12"/>
      <c r="NZ709" s="12"/>
      <c r="OA709" s="12"/>
      <c r="OB709" s="12"/>
      <c r="OC709" s="12"/>
      <c r="OD709" s="12"/>
      <c r="OE709" s="12"/>
      <c r="OF709" s="12"/>
      <c r="OG709" s="12"/>
      <c r="OH709" s="12"/>
      <c r="OI709" s="12"/>
      <c r="OJ709" s="12"/>
      <c r="OK709" s="12"/>
      <c r="OL709" s="12"/>
      <c r="OM709" s="12"/>
      <c r="ON709" s="12"/>
      <c r="OO709" s="12"/>
      <c r="OP709" s="12"/>
      <c r="OQ709" s="12"/>
      <c r="OR709" s="12"/>
      <c r="OS709" s="12"/>
      <c r="OT709" s="12"/>
      <c r="OU709" s="12"/>
      <c r="OV709" s="12"/>
      <c r="OW709" s="12"/>
      <c r="OX709" s="12"/>
      <c r="OY709" s="12"/>
      <c r="OZ709" s="12"/>
      <c r="PA709" s="12"/>
      <c r="PB709" s="12"/>
      <c r="PC709" s="12"/>
      <c r="PD709" s="12"/>
      <c r="PE709" s="12"/>
      <c r="PF709" s="12"/>
      <c r="PG709" s="12"/>
      <c r="PH709" s="12"/>
      <c r="PI709" s="12"/>
      <c r="PJ709" s="12"/>
      <c r="PK709" s="12"/>
      <c r="PL709" s="12"/>
      <c r="PM709" s="12"/>
      <c r="PN709" s="12"/>
      <c r="PO709" s="12"/>
      <c r="PP709" s="12"/>
    </row>
    <row r="710">
      <c r="A710" s="452"/>
      <c r="B710" s="45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  <c r="KB710" s="12"/>
      <c r="KC710" s="12"/>
      <c r="KD710" s="12"/>
      <c r="KE710" s="12"/>
      <c r="KF710" s="12"/>
      <c r="KG710" s="12"/>
      <c r="KH710" s="12"/>
      <c r="KI710" s="12"/>
      <c r="KJ710" s="12"/>
      <c r="KK710" s="12"/>
      <c r="KL710" s="12"/>
      <c r="KM710" s="12"/>
      <c r="KN710" s="12"/>
      <c r="KO710" s="12"/>
      <c r="KP710" s="12"/>
      <c r="KQ710" s="12"/>
      <c r="KR710" s="12"/>
      <c r="KS710" s="12"/>
      <c r="KT710" s="12"/>
      <c r="KU710" s="12"/>
      <c r="KV710" s="12"/>
      <c r="KW710" s="12"/>
      <c r="KX710" s="12"/>
      <c r="KY710" s="12"/>
      <c r="KZ710" s="12"/>
      <c r="LA710" s="12"/>
      <c r="LB710" s="12"/>
      <c r="LC710" s="12"/>
      <c r="LD710" s="12"/>
      <c r="LE710" s="12"/>
      <c r="LF710" s="12"/>
      <c r="LG710" s="12"/>
      <c r="LH710" s="12"/>
      <c r="LI710" s="12"/>
      <c r="LJ710" s="12"/>
      <c r="LK710" s="12"/>
      <c r="LL710" s="12"/>
      <c r="LM710" s="12"/>
      <c r="LN710" s="12"/>
      <c r="LO710" s="12"/>
      <c r="LP710" s="12"/>
      <c r="LQ710" s="12"/>
      <c r="LR710" s="12"/>
      <c r="LS710" s="12"/>
      <c r="LT710" s="12"/>
      <c r="LU710" s="12"/>
      <c r="LV710" s="12"/>
      <c r="LW710" s="12"/>
      <c r="LX710" s="12"/>
      <c r="LY710" s="12"/>
      <c r="LZ710" s="12"/>
      <c r="MA710" s="12"/>
      <c r="MB710" s="12"/>
      <c r="MC710" s="12"/>
      <c r="MD710" s="12"/>
      <c r="ME710" s="12"/>
      <c r="MF710" s="12"/>
      <c r="MG710" s="12"/>
      <c r="MH710" s="12"/>
      <c r="MI710" s="12"/>
      <c r="MJ710" s="12"/>
      <c r="MK710" s="12"/>
      <c r="ML710" s="12"/>
      <c r="MM710" s="12"/>
      <c r="MN710" s="12"/>
      <c r="MO710" s="12"/>
      <c r="MP710" s="12"/>
      <c r="MQ710" s="12"/>
      <c r="MR710" s="12"/>
      <c r="MS710" s="12"/>
      <c r="MT710" s="12"/>
      <c r="MU710" s="12"/>
      <c r="MV710" s="12"/>
      <c r="MW710" s="12"/>
      <c r="MX710" s="12"/>
      <c r="MY710" s="12"/>
      <c r="MZ710" s="12"/>
      <c r="NA710" s="12"/>
      <c r="NB710" s="12"/>
      <c r="NC710" s="12"/>
      <c r="ND710" s="12"/>
      <c r="NE710" s="12"/>
      <c r="NF710" s="12"/>
      <c r="NG710" s="12"/>
      <c r="NH710" s="12"/>
      <c r="NI710" s="12"/>
      <c r="NJ710" s="12"/>
      <c r="NK710" s="12"/>
      <c r="NL710" s="12"/>
      <c r="NM710" s="12"/>
      <c r="NN710" s="12"/>
      <c r="NO710" s="12"/>
      <c r="NP710" s="12"/>
      <c r="NQ710" s="12"/>
      <c r="NR710" s="12"/>
      <c r="NS710" s="12"/>
      <c r="NT710" s="12"/>
      <c r="NU710" s="12"/>
      <c r="NV710" s="12"/>
      <c r="NW710" s="12"/>
      <c r="NX710" s="12"/>
      <c r="NY710" s="12"/>
      <c r="NZ710" s="12"/>
      <c r="OA710" s="12"/>
      <c r="OB710" s="12"/>
      <c r="OC710" s="12"/>
      <c r="OD710" s="12"/>
      <c r="OE710" s="12"/>
      <c r="OF710" s="12"/>
      <c r="OG710" s="12"/>
      <c r="OH710" s="12"/>
      <c r="OI710" s="12"/>
      <c r="OJ710" s="12"/>
      <c r="OK710" s="12"/>
      <c r="OL710" s="12"/>
      <c r="OM710" s="12"/>
      <c r="ON710" s="12"/>
      <c r="OO710" s="12"/>
      <c r="OP710" s="12"/>
      <c r="OQ710" s="12"/>
      <c r="OR710" s="12"/>
      <c r="OS710" s="12"/>
      <c r="OT710" s="12"/>
      <c r="OU710" s="12"/>
      <c r="OV710" s="12"/>
      <c r="OW710" s="12"/>
      <c r="OX710" s="12"/>
      <c r="OY710" s="12"/>
      <c r="OZ710" s="12"/>
      <c r="PA710" s="12"/>
      <c r="PB710" s="12"/>
      <c r="PC710" s="12"/>
      <c r="PD710" s="12"/>
      <c r="PE710" s="12"/>
      <c r="PF710" s="12"/>
      <c r="PG710" s="12"/>
      <c r="PH710" s="12"/>
      <c r="PI710" s="12"/>
      <c r="PJ710" s="12"/>
      <c r="PK710" s="12"/>
      <c r="PL710" s="12"/>
      <c r="PM710" s="12"/>
      <c r="PN710" s="12"/>
      <c r="PO710" s="12"/>
      <c r="PP710" s="12"/>
    </row>
    <row r="711">
      <c r="A711" s="452"/>
      <c r="B711" s="45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  <c r="KB711" s="12"/>
      <c r="KC711" s="12"/>
      <c r="KD711" s="12"/>
      <c r="KE711" s="12"/>
      <c r="KF711" s="12"/>
      <c r="KG711" s="12"/>
      <c r="KH711" s="12"/>
      <c r="KI711" s="12"/>
      <c r="KJ711" s="12"/>
      <c r="KK711" s="12"/>
      <c r="KL711" s="12"/>
      <c r="KM711" s="12"/>
      <c r="KN711" s="12"/>
      <c r="KO711" s="12"/>
      <c r="KP711" s="12"/>
      <c r="KQ711" s="12"/>
      <c r="KR711" s="12"/>
      <c r="KS711" s="12"/>
      <c r="KT711" s="12"/>
      <c r="KU711" s="12"/>
      <c r="KV711" s="12"/>
      <c r="KW711" s="12"/>
      <c r="KX711" s="12"/>
      <c r="KY711" s="12"/>
      <c r="KZ711" s="12"/>
      <c r="LA711" s="12"/>
      <c r="LB711" s="12"/>
      <c r="LC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N711" s="12"/>
      <c r="LO711" s="12"/>
      <c r="LP711" s="12"/>
      <c r="LQ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G711" s="12"/>
      <c r="MH711" s="12"/>
      <c r="MI711" s="12"/>
      <c r="MJ711" s="12"/>
      <c r="MK711" s="12"/>
      <c r="ML711" s="12"/>
      <c r="MM711" s="12"/>
      <c r="MN711" s="12"/>
      <c r="MO711" s="12"/>
      <c r="MP711" s="12"/>
      <c r="MQ711" s="12"/>
      <c r="MR711" s="12"/>
      <c r="MS711" s="12"/>
      <c r="MT711" s="12"/>
      <c r="MU711" s="12"/>
      <c r="MV711" s="12"/>
      <c r="MW711" s="12"/>
      <c r="MX711" s="12"/>
      <c r="MY711" s="12"/>
      <c r="MZ711" s="12"/>
      <c r="NA711" s="12"/>
      <c r="NB711" s="12"/>
      <c r="NC711" s="12"/>
      <c r="ND711" s="12"/>
      <c r="NE711" s="12"/>
      <c r="NF711" s="12"/>
      <c r="NG711" s="12"/>
      <c r="NH711" s="12"/>
      <c r="NI711" s="12"/>
      <c r="NJ711" s="12"/>
      <c r="NK711" s="12"/>
      <c r="NL711" s="12"/>
      <c r="NM711" s="12"/>
      <c r="NN711" s="12"/>
      <c r="NO711" s="12"/>
      <c r="NP711" s="12"/>
      <c r="NQ711" s="12"/>
      <c r="NR711" s="12"/>
      <c r="NS711" s="12"/>
      <c r="NT711" s="12"/>
      <c r="NU711" s="12"/>
      <c r="NV711" s="12"/>
      <c r="NW711" s="12"/>
      <c r="NX711" s="12"/>
      <c r="NY711" s="12"/>
      <c r="NZ711" s="12"/>
      <c r="OA711" s="12"/>
      <c r="OB711" s="12"/>
      <c r="OC711" s="12"/>
      <c r="OD711" s="12"/>
      <c r="OE711" s="12"/>
      <c r="OF711" s="12"/>
      <c r="OG711" s="12"/>
      <c r="OH711" s="12"/>
      <c r="OI711" s="12"/>
      <c r="OJ711" s="12"/>
      <c r="OK711" s="12"/>
      <c r="OL711" s="12"/>
      <c r="OM711" s="12"/>
      <c r="ON711" s="12"/>
      <c r="OO711" s="12"/>
      <c r="OP711" s="12"/>
      <c r="OQ711" s="12"/>
      <c r="OR711" s="12"/>
      <c r="OS711" s="12"/>
      <c r="OT711" s="12"/>
      <c r="OU711" s="12"/>
      <c r="OV711" s="12"/>
      <c r="OW711" s="12"/>
      <c r="OX711" s="12"/>
      <c r="OY711" s="12"/>
      <c r="OZ711" s="12"/>
      <c r="PA711" s="12"/>
      <c r="PB711" s="12"/>
      <c r="PC711" s="12"/>
      <c r="PD711" s="12"/>
      <c r="PE711" s="12"/>
      <c r="PF711" s="12"/>
      <c r="PG711" s="12"/>
      <c r="PH711" s="12"/>
      <c r="PI711" s="12"/>
      <c r="PJ711" s="12"/>
      <c r="PK711" s="12"/>
      <c r="PL711" s="12"/>
      <c r="PM711" s="12"/>
      <c r="PN711" s="12"/>
      <c r="PO711" s="12"/>
      <c r="PP711" s="12"/>
    </row>
    <row r="712">
      <c r="A712" s="452"/>
      <c r="B712" s="45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  <c r="KB712" s="12"/>
      <c r="KC712" s="12"/>
      <c r="KD712" s="12"/>
      <c r="KE712" s="12"/>
      <c r="KF712" s="12"/>
      <c r="KG712" s="12"/>
      <c r="KH712" s="12"/>
      <c r="KI712" s="12"/>
      <c r="KJ712" s="12"/>
      <c r="KK712" s="12"/>
      <c r="KL712" s="12"/>
      <c r="KM712" s="12"/>
      <c r="KN712" s="12"/>
      <c r="KO712" s="12"/>
      <c r="KP712" s="12"/>
      <c r="KQ712" s="12"/>
      <c r="KR712" s="12"/>
      <c r="KS712" s="12"/>
      <c r="KT712" s="12"/>
      <c r="KU712" s="12"/>
      <c r="KV712" s="12"/>
      <c r="KW712" s="12"/>
      <c r="KX712" s="12"/>
      <c r="KY712" s="12"/>
      <c r="KZ712" s="12"/>
      <c r="LA712" s="12"/>
      <c r="LB712" s="12"/>
      <c r="LC712" s="12"/>
      <c r="LD712" s="12"/>
      <c r="LE712" s="12"/>
      <c r="LF712" s="12"/>
      <c r="LG712" s="12"/>
      <c r="LH712" s="12"/>
      <c r="LI712" s="12"/>
      <c r="LJ712" s="12"/>
      <c r="LK712" s="12"/>
      <c r="LL712" s="12"/>
      <c r="LM712" s="12"/>
      <c r="LN712" s="12"/>
      <c r="LO712" s="12"/>
      <c r="LP712" s="12"/>
      <c r="LQ712" s="12"/>
      <c r="LR712" s="12"/>
      <c r="LS712" s="12"/>
      <c r="LT712" s="12"/>
      <c r="LU712" s="12"/>
      <c r="LV712" s="12"/>
      <c r="LW712" s="12"/>
      <c r="LX712" s="12"/>
      <c r="LY712" s="12"/>
      <c r="LZ712" s="12"/>
      <c r="MA712" s="12"/>
      <c r="MB712" s="12"/>
      <c r="MC712" s="12"/>
      <c r="MD712" s="12"/>
      <c r="ME712" s="12"/>
      <c r="MF712" s="12"/>
      <c r="MG712" s="12"/>
      <c r="MH712" s="12"/>
      <c r="MI712" s="12"/>
      <c r="MJ712" s="12"/>
      <c r="MK712" s="12"/>
      <c r="ML712" s="12"/>
      <c r="MM712" s="12"/>
      <c r="MN712" s="12"/>
      <c r="MO712" s="12"/>
      <c r="MP712" s="12"/>
      <c r="MQ712" s="12"/>
      <c r="MR712" s="12"/>
      <c r="MS712" s="12"/>
      <c r="MT712" s="12"/>
      <c r="MU712" s="12"/>
      <c r="MV712" s="12"/>
      <c r="MW712" s="12"/>
      <c r="MX712" s="12"/>
      <c r="MY712" s="12"/>
      <c r="MZ712" s="12"/>
      <c r="NA712" s="12"/>
      <c r="NB712" s="12"/>
      <c r="NC712" s="12"/>
      <c r="ND712" s="12"/>
      <c r="NE712" s="12"/>
      <c r="NF712" s="12"/>
      <c r="NG712" s="12"/>
      <c r="NH712" s="12"/>
      <c r="NI712" s="12"/>
      <c r="NJ712" s="12"/>
      <c r="NK712" s="12"/>
      <c r="NL712" s="12"/>
      <c r="NM712" s="12"/>
      <c r="NN712" s="12"/>
      <c r="NO712" s="12"/>
      <c r="NP712" s="12"/>
      <c r="NQ712" s="12"/>
      <c r="NR712" s="12"/>
      <c r="NS712" s="12"/>
      <c r="NT712" s="12"/>
      <c r="NU712" s="12"/>
      <c r="NV712" s="12"/>
      <c r="NW712" s="12"/>
      <c r="NX712" s="12"/>
      <c r="NY712" s="12"/>
      <c r="NZ712" s="12"/>
      <c r="OA712" s="12"/>
      <c r="OB712" s="12"/>
      <c r="OC712" s="12"/>
      <c r="OD712" s="12"/>
      <c r="OE712" s="12"/>
      <c r="OF712" s="12"/>
      <c r="OG712" s="12"/>
      <c r="OH712" s="12"/>
      <c r="OI712" s="12"/>
      <c r="OJ712" s="12"/>
      <c r="OK712" s="12"/>
      <c r="OL712" s="12"/>
      <c r="OM712" s="12"/>
      <c r="ON712" s="12"/>
      <c r="OO712" s="12"/>
      <c r="OP712" s="12"/>
      <c r="OQ712" s="12"/>
      <c r="OR712" s="12"/>
      <c r="OS712" s="12"/>
      <c r="OT712" s="12"/>
      <c r="OU712" s="12"/>
      <c r="OV712" s="12"/>
      <c r="OW712" s="12"/>
      <c r="OX712" s="12"/>
      <c r="OY712" s="12"/>
      <c r="OZ712" s="12"/>
      <c r="PA712" s="12"/>
      <c r="PB712" s="12"/>
      <c r="PC712" s="12"/>
      <c r="PD712" s="12"/>
      <c r="PE712" s="12"/>
      <c r="PF712" s="12"/>
      <c r="PG712" s="12"/>
      <c r="PH712" s="12"/>
      <c r="PI712" s="12"/>
      <c r="PJ712" s="12"/>
      <c r="PK712" s="12"/>
      <c r="PL712" s="12"/>
      <c r="PM712" s="12"/>
      <c r="PN712" s="12"/>
      <c r="PO712" s="12"/>
      <c r="PP712" s="12"/>
    </row>
    <row r="713">
      <c r="A713" s="452"/>
      <c r="B713" s="45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  <c r="HZ713" s="12"/>
      <c r="IA713" s="12"/>
      <c r="IB713" s="12"/>
      <c r="IC713" s="12"/>
      <c r="ID713" s="12"/>
      <c r="IE713" s="12"/>
      <c r="IF713" s="12"/>
      <c r="IG713" s="12"/>
      <c r="IH713" s="12"/>
      <c r="II713" s="12"/>
      <c r="IJ713" s="12"/>
      <c r="IK713" s="12"/>
      <c r="IL713" s="12"/>
      <c r="IM713" s="12"/>
      <c r="IN713" s="12"/>
      <c r="IO713" s="12"/>
      <c r="IP713" s="12"/>
      <c r="IQ713" s="12"/>
      <c r="IR713" s="12"/>
      <c r="IS713" s="12"/>
      <c r="IT713" s="12"/>
      <c r="IU713" s="12"/>
      <c r="IV713" s="12"/>
      <c r="IW713" s="12"/>
      <c r="IX713" s="12"/>
      <c r="IY713" s="12"/>
      <c r="IZ713" s="12"/>
      <c r="JA713" s="12"/>
      <c r="JB713" s="12"/>
      <c r="JC713" s="12"/>
      <c r="JD713" s="12"/>
      <c r="JE713" s="12"/>
      <c r="JF713" s="12"/>
      <c r="JG713" s="12"/>
      <c r="JH713" s="12"/>
      <c r="JI713" s="12"/>
      <c r="JJ713" s="12"/>
      <c r="JK713" s="12"/>
      <c r="JL713" s="12"/>
      <c r="JM713" s="12"/>
      <c r="JN713" s="12"/>
      <c r="JO713" s="12"/>
      <c r="JP713" s="12"/>
      <c r="JQ713" s="12"/>
      <c r="JR713" s="12"/>
      <c r="JS713" s="12"/>
      <c r="JT713" s="12"/>
      <c r="JU713" s="12"/>
      <c r="JV713" s="12"/>
      <c r="JW713" s="12"/>
      <c r="JX713" s="12"/>
      <c r="JY713" s="12"/>
      <c r="JZ713" s="12"/>
      <c r="KA713" s="12"/>
      <c r="KB713" s="12"/>
      <c r="KC713" s="12"/>
      <c r="KD713" s="12"/>
      <c r="KE713" s="12"/>
      <c r="KF713" s="12"/>
      <c r="KG713" s="12"/>
      <c r="KH713" s="12"/>
      <c r="KI713" s="12"/>
      <c r="KJ713" s="12"/>
      <c r="KK713" s="12"/>
      <c r="KL713" s="12"/>
      <c r="KM713" s="12"/>
      <c r="KN713" s="12"/>
      <c r="KO713" s="12"/>
      <c r="KP713" s="12"/>
      <c r="KQ713" s="12"/>
      <c r="KR713" s="12"/>
      <c r="KS713" s="12"/>
      <c r="KT713" s="12"/>
      <c r="KU713" s="12"/>
      <c r="KV713" s="12"/>
      <c r="KW713" s="12"/>
      <c r="KX713" s="12"/>
      <c r="KY713" s="12"/>
      <c r="KZ713" s="12"/>
      <c r="LA713" s="12"/>
      <c r="LB713" s="12"/>
      <c r="LC713" s="12"/>
      <c r="LD713" s="12"/>
      <c r="LE713" s="12"/>
      <c r="LF713" s="12"/>
      <c r="LG713" s="12"/>
      <c r="LH713" s="12"/>
      <c r="LI713" s="12"/>
      <c r="LJ713" s="12"/>
      <c r="LK713" s="12"/>
      <c r="LL713" s="12"/>
      <c r="LM713" s="12"/>
      <c r="LN713" s="12"/>
      <c r="LO713" s="12"/>
      <c r="LP713" s="12"/>
      <c r="LQ713" s="12"/>
      <c r="LR713" s="12"/>
      <c r="LS713" s="12"/>
      <c r="LT713" s="12"/>
      <c r="LU713" s="12"/>
      <c r="LV713" s="12"/>
      <c r="LW713" s="12"/>
      <c r="LX713" s="12"/>
      <c r="LY713" s="12"/>
      <c r="LZ713" s="12"/>
      <c r="MA713" s="12"/>
      <c r="MB713" s="12"/>
      <c r="MC713" s="12"/>
      <c r="MD713" s="12"/>
      <c r="ME713" s="12"/>
      <c r="MF713" s="12"/>
      <c r="MG713" s="12"/>
      <c r="MH713" s="12"/>
      <c r="MI713" s="12"/>
      <c r="MJ713" s="12"/>
      <c r="MK713" s="12"/>
      <c r="ML713" s="12"/>
      <c r="MM713" s="12"/>
      <c r="MN713" s="12"/>
      <c r="MO713" s="12"/>
      <c r="MP713" s="12"/>
      <c r="MQ713" s="12"/>
      <c r="MR713" s="12"/>
      <c r="MS713" s="12"/>
      <c r="MT713" s="12"/>
      <c r="MU713" s="12"/>
      <c r="MV713" s="12"/>
      <c r="MW713" s="12"/>
      <c r="MX713" s="12"/>
      <c r="MY713" s="12"/>
      <c r="MZ713" s="12"/>
      <c r="NA713" s="12"/>
      <c r="NB713" s="12"/>
      <c r="NC713" s="12"/>
      <c r="ND713" s="12"/>
      <c r="NE713" s="12"/>
      <c r="NF713" s="12"/>
      <c r="NG713" s="12"/>
      <c r="NH713" s="12"/>
      <c r="NI713" s="12"/>
      <c r="NJ713" s="12"/>
      <c r="NK713" s="12"/>
      <c r="NL713" s="12"/>
      <c r="NM713" s="12"/>
      <c r="NN713" s="12"/>
      <c r="NO713" s="12"/>
      <c r="NP713" s="12"/>
      <c r="NQ713" s="12"/>
      <c r="NR713" s="12"/>
      <c r="NS713" s="12"/>
      <c r="NT713" s="12"/>
      <c r="NU713" s="12"/>
      <c r="NV713" s="12"/>
      <c r="NW713" s="12"/>
      <c r="NX713" s="12"/>
      <c r="NY713" s="12"/>
      <c r="NZ713" s="12"/>
      <c r="OA713" s="12"/>
      <c r="OB713" s="12"/>
      <c r="OC713" s="12"/>
      <c r="OD713" s="12"/>
      <c r="OE713" s="12"/>
      <c r="OF713" s="12"/>
      <c r="OG713" s="12"/>
      <c r="OH713" s="12"/>
      <c r="OI713" s="12"/>
      <c r="OJ713" s="12"/>
      <c r="OK713" s="12"/>
      <c r="OL713" s="12"/>
      <c r="OM713" s="12"/>
      <c r="ON713" s="12"/>
      <c r="OO713" s="12"/>
      <c r="OP713" s="12"/>
      <c r="OQ713" s="12"/>
      <c r="OR713" s="12"/>
      <c r="OS713" s="12"/>
      <c r="OT713" s="12"/>
      <c r="OU713" s="12"/>
      <c r="OV713" s="12"/>
      <c r="OW713" s="12"/>
      <c r="OX713" s="12"/>
      <c r="OY713" s="12"/>
      <c r="OZ713" s="12"/>
      <c r="PA713" s="12"/>
      <c r="PB713" s="12"/>
      <c r="PC713" s="12"/>
      <c r="PD713" s="12"/>
      <c r="PE713" s="12"/>
      <c r="PF713" s="12"/>
      <c r="PG713" s="12"/>
      <c r="PH713" s="12"/>
      <c r="PI713" s="12"/>
      <c r="PJ713" s="12"/>
      <c r="PK713" s="12"/>
      <c r="PL713" s="12"/>
      <c r="PM713" s="12"/>
      <c r="PN713" s="12"/>
      <c r="PO713" s="12"/>
      <c r="PP713" s="12"/>
    </row>
    <row r="714">
      <c r="A714" s="452"/>
      <c r="B714" s="45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  <c r="IU714" s="12"/>
      <c r="IV714" s="12"/>
      <c r="IW714" s="12"/>
      <c r="IX714" s="12"/>
      <c r="IY714" s="12"/>
      <c r="IZ714" s="12"/>
      <c r="JA714" s="12"/>
      <c r="JB714" s="12"/>
      <c r="JC714" s="12"/>
      <c r="JD714" s="12"/>
      <c r="JE714" s="12"/>
      <c r="JF714" s="12"/>
      <c r="JG714" s="12"/>
      <c r="JH714" s="12"/>
      <c r="JI714" s="12"/>
      <c r="JJ714" s="12"/>
      <c r="JK714" s="12"/>
      <c r="JL714" s="12"/>
      <c r="JM714" s="12"/>
      <c r="JN714" s="12"/>
      <c r="JO714" s="12"/>
      <c r="JP714" s="12"/>
      <c r="JQ714" s="12"/>
      <c r="JR714" s="12"/>
      <c r="JS714" s="12"/>
      <c r="JT714" s="12"/>
      <c r="JU714" s="12"/>
      <c r="JV714" s="12"/>
      <c r="JW714" s="12"/>
      <c r="JX714" s="12"/>
      <c r="JY714" s="12"/>
      <c r="JZ714" s="12"/>
      <c r="KA714" s="12"/>
      <c r="KB714" s="12"/>
      <c r="KC714" s="12"/>
      <c r="KD714" s="12"/>
      <c r="KE714" s="12"/>
      <c r="KF714" s="12"/>
      <c r="KG714" s="12"/>
      <c r="KH714" s="12"/>
      <c r="KI714" s="12"/>
      <c r="KJ714" s="12"/>
      <c r="KK714" s="12"/>
      <c r="KL714" s="12"/>
      <c r="KM714" s="12"/>
      <c r="KN714" s="12"/>
      <c r="KO714" s="12"/>
      <c r="KP714" s="12"/>
      <c r="KQ714" s="12"/>
      <c r="KR714" s="12"/>
      <c r="KS714" s="12"/>
      <c r="KT714" s="12"/>
      <c r="KU714" s="12"/>
      <c r="KV714" s="12"/>
      <c r="KW714" s="12"/>
      <c r="KX714" s="12"/>
      <c r="KY714" s="12"/>
      <c r="KZ714" s="12"/>
      <c r="LA714" s="12"/>
      <c r="LB714" s="12"/>
      <c r="LC714" s="12"/>
      <c r="LD714" s="12"/>
      <c r="LE714" s="12"/>
      <c r="LF714" s="12"/>
      <c r="LG714" s="12"/>
      <c r="LH714" s="12"/>
      <c r="LI714" s="12"/>
      <c r="LJ714" s="12"/>
      <c r="LK714" s="12"/>
      <c r="LL714" s="12"/>
      <c r="LM714" s="12"/>
      <c r="LN714" s="12"/>
      <c r="LO714" s="12"/>
      <c r="LP714" s="12"/>
      <c r="LQ714" s="12"/>
      <c r="LR714" s="12"/>
      <c r="LS714" s="12"/>
      <c r="LT714" s="12"/>
      <c r="LU714" s="12"/>
      <c r="LV714" s="12"/>
      <c r="LW714" s="12"/>
      <c r="LX714" s="12"/>
      <c r="LY714" s="12"/>
      <c r="LZ714" s="12"/>
      <c r="MA714" s="12"/>
      <c r="MB714" s="12"/>
      <c r="MC714" s="12"/>
      <c r="MD714" s="12"/>
      <c r="ME714" s="12"/>
      <c r="MF714" s="12"/>
      <c r="MG714" s="12"/>
      <c r="MH714" s="12"/>
      <c r="MI714" s="12"/>
      <c r="MJ714" s="12"/>
      <c r="MK714" s="12"/>
      <c r="ML714" s="12"/>
      <c r="MM714" s="12"/>
      <c r="MN714" s="12"/>
      <c r="MO714" s="12"/>
      <c r="MP714" s="12"/>
      <c r="MQ714" s="12"/>
      <c r="MR714" s="12"/>
      <c r="MS714" s="12"/>
      <c r="MT714" s="12"/>
      <c r="MU714" s="12"/>
      <c r="MV714" s="12"/>
      <c r="MW714" s="12"/>
      <c r="MX714" s="12"/>
      <c r="MY714" s="12"/>
      <c r="MZ714" s="12"/>
      <c r="NA714" s="12"/>
      <c r="NB714" s="12"/>
      <c r="NC714" s="12"/>
      <c r="ND714" s="12"/>
      <c r="NE714" s="12"/>
      <c r="NF714" s="12"/>
      <c r="NG714" s="12"/>
      <c r="NH714" s="12"/>
      <c r="NI714" s="12"/>
      <c r="NJ714" s="12"/>
      <c r="NK714" s="12"/>
      <c r="NL714" s="12"/>
      <c r="NM714" s="12"/>
      <c r="NN714" s="12"/>
      <c r="NO714" s="12"/>
      <c r="NP714" s="12"/>
      <c r="NQ714" s="12"/>
      <c r="NR714" s="12"/>
      <c r="NS714" s="12"/>
      <c r="NT714" s="12"/>
      <c r="NU714" s="12"/>
      <c r="NV714" s="12"/>
      <c r="NW714" s="12"/>
      <c r="NX714" s="12"/>
      <c r="NY714" s="12"/>
      <c r="NZ714" s="12"/>
      <c r="OA714" s="12"/>
      <c r="OB714" s="12"/>
      <c r="OC714" s="12"/>
      <c r="OD714" s="12"/>
      <c r="OE714" s="12"/>
      <c r="OF714" s="12"/>
      <c r="OG714" s="12"/>
      <c r="OH714" s="12"/>
      <c r="OI714" s="12"/>
      <c r="OJ714" s="12"/>
      <c r="OK714" s="12"/>
      <c r="OL714" s="12"/>
      <c r="OM714" s="12"/>
      <c r="ON714" s="12"/>
      <c r="OO714" s="12"/>
      <c r="OP714" s="12"/>
      <c r="OQ714" s="12"/>
      <c r="OR714" s="12"/>
      <c r="OS714" s="12"/>
      <c r="OT714" s="12"/>
      <c r="OU714" s="12"/>
      <c r="OV714" s="12"/>
      <c r="OW714" s="12"/>
      <c r="OX714" s="12"/>
      <c r="OY714" s="12"/>
      <c r="OZ714" s="12"/>
      <c r="PA714" s="12"/>
      <c r="PB714" s="12"/>
      <c r="PC714" s="12"/>
      <c r="PD714" s="12"/>
      <c r="PE714" s="12"/>
      <c r="PF714" s="12"/>
      <c r="PG714" s="12"/>
      <c r="PH714" s="12"/>
      <c r="PI714" s="12"/>
      <c r="PJ714" s="12"/>
      <c r="PK714" s="12"/>
      <c r="PL714" s="12"/>
      <c r="PM714" s="12"/>
      <c r="PN714" s="12"/>
      <c r="PO714" s="12"/>
      <c r="PP714" s="12"/>
    </row>
    <row r="715">
      <c r="A715" s="452"/>
      <c r="B715" s="45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  <c r="IU715" s="12"/>
      <c r="IV715" s="12"/>
      <c r="IW715" s="12"/>
      <c r="IX715" s="12"/>
      <c r="IY715" s="12"/>
      <c r="IZ715" s="12"/>
      <c r="JA715" s="12"/>
      <c r="JB715" s="12"/>
      <c r="JC715" s="12"/>
      <c r="JD715" s="12"/>
      <c r="JE715" s="12"/>
      <c r="JF715" s="12"/>
      <c r="JG715" s="12"/>
      <c r="JH715" s="12"/>
      <c r="JI715" s="12"/>
      <c r="JJ715" s="12"/>
      <c r="JK715" s="12"/>
      <c r="JL715" s="12"/>
      <c r="JM715" s="12"/>
      <c r="JN715" s="12"/>
      <c r="JO715" s="12"/>
      <c r="JP715" s="12"/>
      <c r="JQ715" s="12"/>
      <c r="JR715" s="12"/>
      <c r="JS715" s="12"/>
      <c r="JT715" s="12"/>
      <c r="JU715" s="12"/>
      <c r="JV715" s="12"/>
      <c r="JW715" s="12"/>
      <c r="JX715" s="12"/>
      <c r="JY715" s="12"/>
      <c r="JZ715" s="12"/>
      <c r="KA715" s="12"/>
      <c r="KB715" s="12"/>
      <c r="KC715" s="12"/>
      <c r="KD715" s="12"/>
      <c r="KE715" s="12"/>
      <c r="KF715" s="12"/>
      <c r="KG715" s="12"/>
      <c r="KH715" s="12"/>
      <c r="KI715" s="12"/>
      <c r="KJ715" s="12"/>
      <c r="KK715" s="12"/>
      <c r="KL715" s="12"/>
      <c r="KM715" s="12"/>
      <c r="KN715" s="12"/>
      <c r="KO715" s="12"/>
      <c r="KP715" s="12"/>
      <c r="KQ715" s="12"/>
      <c r="KR715" s="12"/>
      <c r="KS715" s="12"/>
      <c r="KT715" s="12"/>
      <c r="KU715" s="12"/>
      <c r="KV715" s="12"/>
      <c r="KW715" s="12"/>
      <c r="KX715" s="12"/>
      <c r="KY715" s="12"/>
      <c r="KZ715" s="12"/>
      <c r="LA715" s="12"/>
      <c r="LB715" s="12"/>
      <c r="LC715" s="12"/>
      <c r="LD715" s="12"/>
      <c r="LE715" s="12"/>
      <c r="LF715" s="12"/>
      <c r="LG715" s="12"/>
      <c r="LH715" s="12"/>
      <c r="LI715" s="12"/>
      <c r="LJ715" s="12"/>
      <c r="LK715" s="12"/>
      <c r="LL715" s="12"/>
      <c r="LM715" s="12"/>
      <c r="LN715" s="12"/>
      <c r="LO715" s="12"/>
      <c r="LP715" s="12"/>
      <c r="LQ715" s="12"/>
      <c r="LR715" s="12"/>
      <c r="LS715" s="12"/>
      <c r="LT715" s="12"/>
      <c r="LU715" s="12"/>
      <c r="LV715" s="12"/>
      <c r="LW715" s="12"/>
      <c r="LX715" s="12"/>
      <c r="LY715" s="12"/>
      <c r="LZ715" s="12"/>
      <c r="MA715" s="12"/>
      <c r="MB715" s="12"/>
      <c r="MC715" s="12"/>
      <c r="MD715" s="12"/>
      <c r="ME715" s="12"/>
      <c r="MF715" s="12"/>
      <c r="MG715" s="12"/>
      <c r="MH715" s="12"/>
      <c r="MI715" s="12"/>
      <c r="MJ715" s="12"/>
      <c r="MK715" s="12"/>
      <c r="ML715" s="12"/>
      <c r="MM715" s="12"/>
      <c r="MN715" s="12"/>
      <c r="MO715" s="12"/>
      <c r="MP715" s="12"/>
      <c r="MQ715" s="12"/>
      <c r="MR715" s="12"/>
      <c r="MS715" s="12"/>
      <c r="MT715" s="12"/>
      <c r="MU715" s="12"/>
      <c r="MV715" s="12"/>
      <c r="MW715" s="12"/>
      <c r="MX715" s="12"/>
      <c r="MY715" s="12"/>
      <c r="MZ715" s="12"/>
      <c r="NA715" s="12"/>
      <c r="NB715" s="12"/>
      <c r="NC715" s="12"/>
      <c r="ND715" s="12"/>
      <c r="NE715" s="12"/>
      <c r="NF715" s="12"/>
      <c r="NG715" s="12"/>
      <c r="NH715" s="12"/>
      <c r="NI715" s="12"/>
      <c r="NJ715" s="12"/>
      <c r="NK715" s="12"/>
      <c r="NL715" s="12"/>
      <c r="NM715" s="12"/>
      <c r="NN715" s="12"/>
      <c r="NO715" s="12"/>
      <c r="NP715" s="12"/>
      <c r="NQ715" s="12"/>
      <c r="NR715" s="12"/>
      <c r="NS715" s="12"/>
      <c r="NT715" s="12"/>
      <c r="NU715" s="12"/>
      <c r="NV715" s="12"/>
      <c r="NW715" s="12"/>
      <c r="NX715" s="12"/>
      <c r="NY715" s="12"/>
      <c r="NZ715" s="12"/>
      <c r="OA715" s="12"/>
      <c r="OB715" s="12"/>
      <c r="OC715" s="12"/>
      <c r="OD715" s="12"/>
      <c r="OE715" s="12"/>
      <c r="OF715" s="12"/>
      <c r="OG715" s="12"/>
      <c r="OH715" s="12"/>
      <c r="OI715" s="12"/>
      <c r="OJ715" s="12"/>
      <c r="OK715" s="12"/>
      <c r="OL715" s="12"/>
      <c r="OM715" s="12"/>
      <c r="ON715" s="12"/>
      <c r="OO715" s="12"/>
      <c r="OP715" s="12"/>
      <c r="OQ715" s="12"/>
      <c r="OR715" s="12"/>
      <c r="OS715" s="12"/>
      <c r="OT715" s="12"/>
      <c r="OU715" s="12"/>
      <c r="OV715" s="12"/>
      <c r="OW715" s="12"/>
      <c r="OX715" s="12"/>
      <c r="OY715" s="12"/>
      <c r="OZ715" s="12"/>
      <c r="PA715" s="12"/>
      <c r="PB715" s="12"/>
      <c r="PC715" s="12"/>
      <c r="PD715" s="12"/>
      <c r="PE715" s="12"/>
      <c r="PF715" s="12"/>
      <c r="PG715" s="12"/>
      <c r="PH715" s="12"/>
      <c r="PI715" s="12"/>
      <c r="PJ715" s="12"/>
      <c r="PK715" s="12"/>
      <c r="PL715" s="12"/>
      <c r="PM715" s="12"/>
      <c r="PN715" s="12"/>
      <c r="PO715" s="12"/>
      <c r="PP715" s="12"/>
    </row>
    <row r="716">
      <c r="A716" s="452"/>
      <c r="B716" s="45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  <c r="KB716" s="12"/>
      <c r="KC716" s="12"/>
      <c r="KD716" s="12"/>
      <c r="KE716" s="12"/>
      <c r="KF716" s="12"/>
      <c r="KG716" s="12"/>
      <c r="KH716" s="12"/>
      <c r="KI716" s="12"/>
      <c r="KJ716" s="12"/>
      <c r="KK716" s="12"/>
      <c r="KL716" s="12"/>
      <c r="KM716" s="12"/>
      <c r="KN716" s="12"/>
      <c r="KO716" s="12"/>
      <c r="KP716" s="12"/>
      <c r="KQ716" s="12"/>
      <c r="KR716" s="12"/>
      <c r="KS716" s="12"/>
      <c r="KT716" s="12"/>
      <c r="KU716" s="12"/>
      <c r="KV716" s="12"/>
      <c r="KW716" s="12"/>
      <c r="KX716" s="12"/>
      <c r="KY716" s="12"/>
      <c r="KZ716" s="12"/>
      <c r="LA716" s="12"/>
      <c r="LB716" s="12"/>
      <c r="LC716" s="12"/>
      <c r="LD716" s="12"/>
      <c r="LE716" s="12"/>
      <c r="LF716" s="12"/>
      <c r="LG716" s="12"/>
      <c r="LH716" s="12"/>
      <c r="LI716" s="12"/>
      <c r="LJ716" s="12"/>
      <c r="LK716" s="12"/>
      <c r="LL716" s="12"/>
      <c r="LM716" s="12"/>
      <c r="LN716" s="12"/>
      <c r="LO716" s="12"/>
      <c r="LP716" s="12"/>
      <c r="LQ716" s="12"/>
      <c r="LR716" s="12"/>
      <c r="LS716" s="12"/>
      <c r="LT716" s="12"/>
      <c r="LU716" s="12"/>
      <c r="LV716" s="12"/>
      <c r="LW716" s="12"/>
      <c r="LX716" s="12"/>
      <c r="LY716" s="12"/>
      <c r="LZ716" s="12"/>
      <c r="MA716" s="12"/>
      <c r="MB716" s="12"/>
      <c r="MC716" s="12"/>
      <c r="MD716" s="12"/>
      <c r="ME716" s="12"/>
      <c r="MF716" s="12"/>
      <c r="MG716" s="12"/>
      <c r="MH716" s="12"/>
      <c r="MI716" s="12"/>
      <c r="MJ716" s="12"/>
      <c r="MK716" s="12"/>
      <c r="ML716" s="12"/>
      <c r="MM716" s="12"/>
      <c r="MN716" s="12"/>
      <c r="MO716" s="12"/>
      <c r="MP716" s="12"/>
      <c r="MQ716" s="12"/>
      <c r="MR716" s="12"/>
      <c r="MS716" s="12"/>
      <c r="MT716" s="12"/>
      <c r="MU716" s="12"/>
      <c r="MV716" s="12"/>
      <c r="MW716" s="12"/>
      <c r="MX716" s="12"/>
      <c r="MY716" s="12"/>
      <c r="MZ716" s="12"/>
      <c r="NA716" s="12"/>
      <c r="NB716" s="12"/>
      <c r="NC716" s="12"/>
      <c r="ND716" s="12"/>
      <c r="NE716" s="12"/>
      <c r="NF716" s="12"/>
      <c r="NG716" s="12"/>
      <c r="NH716" s="12"/>
      <c r="NI716" s="12"/>
      <c r="NJ716" s="12"/>
      <c r="NK716" s="12"/>
      <c r="NL716" s="12"/>
      <c r="NM716" s="12"/>
      <c r="NN716" s="12"/>
      <c r="NO716" s="12"/>
      <c r="NP716" s="12"/>
      <c r="NQ716" s="12"/>
      <c r="NR716" s="12"/>
      <c r="NS716" s="12"/>
      <c r="NT716" s="12"/>
      <c r="NU716" s="12"/>
      <c r="NV716" s="12"/>
      <c r="NW716" s="12"/>
      <c r="NX716" s="12"/>
      <c r="NY716" s="12"/>
      <c r="NZ716" s="12"/>
      <c r="OA716" s="12"/>
      <c r="OB716" s="12"/>
      <c r="OC716" s="12"/>
      <c r="OD716" s="12"/>
      <c r="OE716" s="12"/>
      <c r="OF716" s="12"/>
      <c r="OG716" s="12"/>
      <c r="OH716" s="12"/>
      <c r="OI716" s="12"/>
      <c r="OJ716" s="12"/>
      <c r="OK716" s="12"/>
      <c r="OL716" s="12"/>
      <c r="OM716" s="12"/>
      <c r="ON716" s="12"/>
      <c r="OO716" s="12"/>
      <c r="OP716" s="12"/>
      <c r="OQ716" s="12"/>
      <c r="OR716" s="12"/>
      <c r="OS716" s="12"/>
      <c r="OT716" s="12"/>
      <c r="OU716" s="12"/>
      <c r="OV716" s="12"/>
      <c r="OW716" s="12"/>
      <c r="OX716" s="12"/>
      <c r="OY716" s="12"/>
      <c r="OZ716" s="12"/>
      <c r="PA716" s="12"/>
      <c r="PB716" s="12"/>
      <c r="PC716" s="12"/>
      <c r="PD716" s="12"/>
      <c r="PE716" s="12"/>
      <c r="PF716" s="12"/>
      <c r="PG716" s="12"/>
      <c r="PH716" s="12"/>
      <c r="PI716" s="12"/>
      <c r="PJ716" s="12"/>
      <c r="PK716" s="12"/>
      <c r="PL716" s="12"/>
      <c r="PM716" s="12"/>
      <c r="PN716" s="12"/>
      <c r="PO716" s="12"/>
      <c r="PP716" s="12"/>
    </row>
    <row r="717">
      <c r="A717" s="452"/>
      <c r="B717" s="45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  <c r="IB717" s="12"/>
      <c r="IC717" s="12"/>
      <c r="ID717" s="12"/>
      <c r="IE717" s="12"/>
      <c r="IF717" s="12"/>
      <c r="IG717" s="12"/>
      <c r="IH717" s="12"/>
      <c r="II717" s="12"/>
      <c r="IJ717" s="12"/>
      <c r="IK717" s="12"/>
      <c r="IL717" s="12"/>
      <c r="IM717" s="12"/>
      <c r="IN717" s="12"/>
      <c r="IO717" s="12"/>
      <c r="IP717" s="12"/>
      <c r="IQ717" s="12"/>
      <c r="IR717" s="12"/>
      <c r="IS717" s="12"/>
      <c r="IT717" s="12"/>
      <c r="IU717" s="12"/>
      <c r="IV717" s="12"/>
      <c r="IW717" s="12"/>
      <c r="IX717" s="12"/>
      <c r="IY717" s="12"/>
      <c r="IZ717" s="12"/>
      <c r="JA717" s="12"/>
      <c r="JB717" s="12"/>
      <c r="JC717" s="12"/>
      <c r="JD717" s="12"/>
      <c r="JE717" s="12"/>
      <c r="JF717" s="12"/>
      <c r="JG717" s="12"/>
      <c r="JH717" s="12"/>
      <c r="JI717" s="12"/>
      <c r="JJ717" s="12"/>
      <c r="JK717" s="12"/>
      <c r="JL717" s="12"/>
      <c r="JM717" s="12"/>
      <c r="JN717" s="12"/>
      <c r="JO717" s="12"/>
      <c r="JP717" s="12"/>
      <c r="JQ717" s="12"/>
      <c r="JR717" s="12"/>
      <c r="JS717" s="12"/>
      <c r="JT717" s="12"/>
      <c r="JU717" s="12"/>
      <c r="JV717" s="12"/>
      <c r="JW717" s="12"/>
      <c r="JX717" s="12"/>
      <c r="JY717" s="12"/>
      <c r="JZ717" s="12"/>
      <c r="KA717" s="12"/>
      <c r="KB717" s="12"/>
      <c r="KC717" s="12"/>
      <c r="KD717" s="12"/>
      <c r="KE717" s="12"/>
      <c r="KF717" s="12"/>
      <c r="KG717" s="12"/>
      <c r="KH717" s="12"/>
      <c r="KI717" s="12"/>
      <c r="KJ717" s="12"/>
      <c r="KK717" s="12"/>
      <c r="KL717" s="12"/>
      <c r="KM717" s="12"/>
      <c r="KN717" s="12"/>
      <c r="KO717" s="12"/>
      <c r="KP717" s="12"/>
      <c r="KQ717" s="12"/>
      <c r="KR717" s="12"/>
      <c r="KS717" s="12"/>
      <c r="KT717" s="12"/>
      <c r="KU717" s="12"/>
      <c r="KV717" s="12"/>
      <c r="KW717" s="12"/>
      <c r="KX717" s="12"/>
      <c r="KY717" s="12"/>
      <c r="KZ717" s="12"/>
      <c r="LA717" s="12"/>
      <c r="LB717" s="12"/>
      <c r="LC717" s="12"/>
      <c r="LD717" s="12"/>
      <c r="LE717" s="12"/>
      <c r="LF717" s="12"/>
      <c r="LG717" s="12"/>
      <c r="LH717" s="12"/>
      <c r="LI717" s="12"/>
      <c r="LJ717" s="12"/>
      <c r="LK717" s="12"/>
      <c r="LL717" s="12"/>
      <c r="LM717" s="12"/>
      <c r="LN717" s="12"/>
      <c r="LO717" s="12"/>
      <c r="LP717" s="12"/>
      <c r="LQ717" s="12"/>
      <c r="LR717" s="12"/>
      <c r="LS717" s="12"/>
      <c r="LT717" s="12"/>
      <c r="LU717" s="12"/>
      <c r="LV717" s="12"/>
      <c r="LW717" s="12"/>
      <c r="LX717" s="12"/>
      <c r="LY717" s="12"/>
      <c r="LZ717" s="12"/>
      <c r="MA717" s="12"/>
      <c r="MB717" s="12"/>
      <c r="MC717" s="12"/>
      <c r="MD717" s="12"/>
      <c r="ME717" s="12"/>
      <c r="MF717" s="12"/>
      <c r="MG717" s="12"/>
      <c r="MH717" s="12"/>
      <c r="MI717" s="12"/>
      <c r="MJ717" s="12"/>
      <c r="MK717" s="12"/>
      <c r="ML717" s="12"/>
      <c r="MM717" s="12"/>
      <c r="MN717" s="12"/>
      <c r="MO717" s="12"/>
      <c r="MP717" s="12"/>
      <c r="MQ717" s="12"/>
      <c r="MR717" s="12"/>
      <c r="MS717" s="12"/>
      <c r="MT717" s="12"/>
      <c r="MU717" s="12"/>
      <c r="MV717" s="12"/>
      <c r="MW717" s="12"/>
      <c r="MX717" s="12"/>
      <c r="MY717" s="12"/>
      <c r="MZ717" s="12"/>
      <c r="NA717" s="12"/>
      <c r="NB717" s="12"/>
      <c r="NC717" s="12"/>
      <c r="ND717" s="12"/>
      <c r="NE717" s="12"/>
      <c r="NF717" s="12"/>
      <c r="NG717" s="12"/>
      <c r="NH717" s="12"/>
      <c r="NI717" s="12"/>
      <c r="NJ717" s="12"/>
      <c r="NK717" s="12"/>
      <c r="NL717" s="12"/>
      <c r="NM717" s="12"/>
      <c r="NN717" s="12"/>
      <c r="NO717" s="12"/>
      <c r="NP717" s="12"/>
      <c r="NQ717" s="12"/>
      <c r="NR717" s="12"/>
      <c r="NS717" s="12"/>
      <c r="NT717" s="12"/>
      <c r="NU717" s="12"/>
      <c r="NV717" s="12"/>
      <c r="NW717" s="12"/>
      <c r="NX717" s="12"/>
      <c r="NY717" s="12"/>
      <c r="NZ717" s="12"/>
      <c r="OA717" s="12"/>
      <c r="OB717" s="12"/>
      <c r="OC717" s="12"/>
      <c r="OD717" s="12"/>
      <c r="OE717" s="12"/>
      <c r="OF717" s="12"/>
      <c r="OG717" s="12"/>
      <c r="OH717" s="12"/>
      <c r="OI717" s="12"/>
      <c r="OJ717" s="12"/>
      <c r="OK717" s="12"/>
      <c r="OL717" s="12"/>
      <c r="OM717" s="12"/>
      <c r="ON717" s="12"/>
      <c r="OO717" s="12"/>
      <c r="OP717" s="12"/>
      <c r="OQ717" s="12"/>
      <c r="OR717" s="12"/>
      <c r="OS717" s="12"/>
      <c r="OT717" s="12"/>
      <c r="OU717" s="12"/>
      <c r="OV717" s="12"/>
      <c r="OW717" s="12"/>
      <c r="OX717" s="12"/>
      <c r="OY717" s="12"/>
      <c r="OZ717" s="12"/>
      <c r="PA717" s="12"/>
      <c r="PB717" s="12"/>
      <c r="PC717" s="12"/>
      <c r="PD717" s="12"/>
      <c r="PE717" s="12"/>
      <c r="PF717" s="12"/>
      <c r="PG717" s="12"/>
      <c r="PH717" s="12"/>
      <c r="PI717" s="12"/>
      <c r="PJ717" s="12"/>
      <c r="PK717" s="12"/>
      <c r="PL717" s="12"/>
      <c r="PM717" s="12"/>
      <c r="PN717" s="12"/>
      <c r="PO717" s="12"/>
      <c r="PP717" s="12"/>
    </row>
    <row r="718">
      <c r="A718" s="452"/>
      <c r="B718" s="45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  <c r="HZ718" s="12"/>
      <c r="IA718" s="12"/>
      <c r="IB718" s="12"/>
      <c r="IC718" s="12"/>
      <c r="ID718" s="12"/>
      <c r="IE718" s="12"/>
      <c r="IF718" s="12"/>
      <c r="IG718" s="12"/>
      <c r="IH718" s="12"/>
      <c r="II718" s="12"/>
      <c r="IJ718" s="12"/>
      <c r="IK718" s="12"/>
      <c r="IL718" s="12"/>
      <c r="IM718" s="12"/>
      <c r="IN718" s="12"/>
      <c r="IO718" s="12"/>
      <c r="IP718" s="12"/>
      <c r="IQ718" s="12"/>
      <c r="IR718" s="12"/>
      <c r="IS718" s="12"/>
      <c r="IT718" s="12"/>
      <c r="IU718" s="12"/>
      <c r="IV718" s="12"/>
      <c r="IW718" s="12"/>
      <c r="IX718" s="12"/>
      <c r="IY718" s="12"/>
      <c r="IZ718" s="12"/>
      <c r="JA718" s="12"/>
      <c r="JB718" s="12"/>
      <c r="JC718" s="12"/>
      <c r="JD718" s="12"/>
      <c r="JE718" s="12"/>
      <c r="JF718" s="12"/>
      <c r="JG718" s="12"/>
      <c r="JH718" s="12"/>
      <c r="JI718" s="12"/>
      <c r="JJ718" s="12"/>
      <c r="JK718" s="12"/>
      <c r="JL718" s="12"/>
      <c r="JM718" s="12"/>
      <c r="JN718" s="12"/>
      <c r="JO718" s="12"/>
      <c r="JP718" s="12"/>
      <c r="JQ718" s="12"/>
      <c r="JR718" s="12"/>
      <c r="JS718" s="12"/>
      <c r="JT718" s="12"/>
      <c r="JU718" s="12"/>
      <c r="JV718" s="12"/>
      <c r="JW718" s="12"/>
      <c r="JX718" s="12"/>
      <c r="JY718" s="12"/>
      <c r="JZ718" s="12"/>
      <c r="KA718" s="12"/>
      <c r="KB718" s="12"/>
      <c r="KC718" s="12"/>
      <c r="KD718" s="12"/>
      <c r="KE718" s="12"/>
      <c r="KF718" s="12"/>
      <c r="KG718" s="12"/>
      <c r="KH718" s="12"/>
      <c r="KI718" s="12"/>
      <c r="KJ718" s="12"/>
      <c r="KK718" s="12"/>
      <c r="KL718" s="12"/>
      <c r="KM718" s="12"/>
      <c r="KN718" s="12"/>
      <c r="KO718" s="12"/>
      <c r="KP718" s="12"/>
      <c r="KQ718" s="12"/>
      <c r="KR718" s="12"/>
      <c r="KS718" s="12"/>
      <c r="KT718" s="12"/>
      <c r="KU718" s="12"/>
      <c r="KV718" s="12"/>
      <c r="KW718" s="12"/>
      <c r="KX718" s="12"/>
      <c r="KY718" s="12"/>
      <c r="KZ718" s="12"/>
      <c r="LA718" s="12"/>
      <c r="LB718" s="12"/>
      <c r="LC718" s="12"/>
      <c r="LD718" s="12"/>
      <c r="LE718" s="12"/>
      <c r="LF718" s="12"/>
      <c r="LG718" s="12"/>
      <c r="LH718" s="12"/>
      <c r="LI718" s="12"/>
      <c r="LJ718" s="12"/>
      <c r="LK718" s="12"/>
      <c r="LL718" s="12"/>
      <c r="LM718" s="12"/>
      <c r="LN718" s="12"/>
      <c r="LO718" s="12"/>
      <c r="LP718" s="12"/>
      <c r="LQ718" s="12"/>
      <c r="LR718" s="12"/>
      <c r="LS718" s="12"/>
      <c r="LT718" s="12"/>
      <c r="LU718" s="12"/>
      <c r="LV718" s="12"/>
      <c r="LW718" s="12"/>
      <c r="LX718" s="12"/>
      <c r="LY718" s="12"/>
      <c r="LZ718" s="12"/>
      <c r="MA718" s="12"/>
      <c r="MB718" s="12"/>
      <c r="MC718" s="12"/>
      <c r="MD718" s="12"/>
      <c r="ME718" s="12"/>
      <c r="MF718" s="12"/>
      <c r="MG718" s="12"/>
      <c r="MH718" s="12"/>
      <c r="MI718" s="12"/>
      <c r="MJ718" s="12"/>
      <c r="MK718" s="12"/>
      <c r="ML718" s="12"/>
      <c r="MM718" s="12"/>
      <c r="MN718" s="12"/>
      <c r="MO718" s="12"/>
      <c r="MP718" s="12"/>
      <c r="MQ718" s="12"/>
      <c r="MR718" s="12"/>
      <c r="MS718" s="12"/>
      <c r="MT718" s="12"/>
      <c r="MU718" s="12"/>
      <c r="MV718" s="12"/>
      <c r="MW718" s="12"/>
      <c r="MX718" s="12"/>
      <c r="MY718" s="12"/>
      <c r="MZ718" s="12"/>
      <c r="NA718" s="12"/>
      <c r="NB718" s="12"/>
      <c r="NC718" s="12"/>
      <c r="ND718" s="12"/>
      <c r="NE718" s="12"/>
      <c r="NF718" s="12"/>
      <c r="NG718" s="12"/>
      <c r="NH718" s="12"/>
      <c r="NI718" s="12"/>
      <c r="NJ718" s="12"/>
      <c r="NK718" s="12"/>
      <c r="NL718" s="12"/>
      <c r="NM718" s="12"/>
      <c r="NN718" s="12"/>
      <c r="NO718" s="12"/>
      <c r="NP718" s="12"/>
      <c r="NQ718" s="12"/>
      <c r="NR718" s="12"/>
      <c r="NS718" s="12"/>
      <c r="NT718" s="12"/>
      <c r="NU718" s="12"/>
      <c r="NV718" s="12"/>
      <c r="NW718" s="12"/>
      <c r="NX718" s="12"/>
      <c r="NY718" s="12"/>
      <c r="NZ718" s="12"/>
      <c r="OA718" s="12"/>
      <c r="OB718" s="12"/>
      <c r="OC718" s="12"/>
      <c r="OD718" s="12"/>
      <c r="OE718" s="12"/>
      <c r="OF718" s="12"/>
      <c r="OG718" s="12"/>
      <c r="OH718" s="12"/>
      <c r="OI718" s="12"/>
      <c r="OJ718" s="12"/>
      <c r="OK718" s="12"/>
      <c r="OL718" s="12"/>
      <c r="OM718" s="12"/>
      <c r="ON718" s="12"/>
      <c r="OO718" s="12"/>
      <c r="OP718" s="12"/>
      <c r="OQ718" s="12"/>
      <c r="OR718" s="12"/>
      <c r="OS718" s="12"/>
      <c r="OT718" s="12"/>
      <c r="OU718" s="12"/>
      <c r="OV718" s="12"/>
      <c r="OW718" s="12"/>
      <c r="OX718" s="12"/>
      <c r="OY718" s="12"/>
      <c r="OZ718" s="12"/>
      <c r="PA718" s="12"/>
      <c r="PB718" s="12"/>
      <c r="PC718" s="12"/>
      <c r="PD718" s="12"/>
      <c r="PE718" s="12"/>
      <c r="PF718" s="12"/>
      <c r="PG718" s="12"/>
      <c r="PH718" s="12"/>
      <c r="PI718" s="12"/>
      <c r="PJ718" s="12"/>
      <c r="PK718" s="12"/>
      <c r="PL718" s="12"/>
      <c r="PM718" s="12"/>
      <c r="PN718" s="12"/>
      <c r="PO718" s="12"/>
      <c r="PP718" s="12"/>
    </row>
    <row r="719">
      <c r="A719" s="452"/>
      <c r="B719" s="45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  <c r="HZ719" s="12"/>
      <c r="IA719" s="12"/>
      <c r="IB719" s="12"/>
      <c r="IC719" s="12"/>
      <c r="ID719" s="12"/>
      <c r="IE719" s="12"/>
      <c r="IF719" s="12"/>
      <c r="IG719" s="12"/>
      <c r="IH719" s="12"/>
      <c r="II719" s="12"/>
      <c r="IJ719" s="12"/>
      <c r="IK719" s="12"/>
      <c r="IL719" s="12"/>
      <c r="IM719" s="12"/>
      <c r="IN719" s="12"/>
      <c r="IO719" s="12"/>
      <c r="IP719" s="12"/>
      <c r="IQ719" s="12"/>
      <c r="IR719" s="12"/>
      <c r="IS719" s="12"/>
      <c r="IT719" s="12"/>
      <c r="IU719" s="12"/>
      <c r="IV719" s="12"/>
      <c r="IW719" s="12"/>
      <c r="IX719" s="12"/>
      <c r="IY719" s="12"/>
      <c r="IZ719" s="12"/>
      <c r="JA719" s="12"/>
      <c r="JB719" s="12"/>
      <c r="JC719" s="12"/>
      <c r="JD719" s="12"/>
      <c r="JE719" s="12"/>
      <c r="JF719" s="12"/>
      <c r="JG719" s="12"/>
      <c r="JH719" s="12"/>
      <c r="JI719" s="12"/>
      <c r="JJ719" s="12"/>
      <c r="JK719" s="12"/>
      <c r="JL719" s="12"/>
      <c r="JM719" s="12"/>
      <c r="JN719" s="12"/>
      <c r="JO719" s="12"/>
      <c r="JP719" s="12"/>
      <c r="JQ719" s="12"/>
      <c r="JR719" s="12"/>
      <c r="JS719" s="12"/>
      <c r="JT719" s="12"/>
      <c r="JU719" s="12"/>
      <c r="JV719" s="12"/>
      <c r="JW719" s="12"/>
      <c r="JX719" s="12"/>
      <c r="JY719" s="12"/>
      <c r="JZ719" s="12"/>
      <c r="KA719" s="12"/>
      <c r="KB719" s="12"/>
      <c r="KC719" s="12"/>
      <c r="KD719" s="12"/>
      <c r="KE719" s="12"/>
      <c r="KF719" s="12"/>
      <c r="KG719" s="12"/>
      <c r="KH719" s="12"/>
      <c r="KI719" s="12"/>
      <c r="KJ719" s="12"/>
      <c r="KK719" s="12"/>
      <c r="KL719" s="12"/>
      <c r="KM719" s="12"/>
      <c r="KN719" s="12"/>
      <c r="KO719" s="12"/>
      <c r="KP719" s="12"/>
      <c r="KQ719" s="12"/>
      <c r="KR719" s="12"/>
      <c r="KS719" s="12"/>
      <c r="KT719" s="12"/>
      <c r="KU719" s="12"/>
      <c r="KV719" s="12"/>
      <c r="KW719" s="12"/>
      <c r="KX719" s="12"/>
      <c r="KY719" s="12"/>
      <c r="KZ719" s="12"/>
      <c r="LA719" s="12"/>
      <c r="LB719" s="12"/>
      <c r="LC719" s="12"/>
      <c r="LD719" s="12"/>
      <c r="LE719" s="12"/>
      <c r="LF719" s="12"/>
      <c r="LG719" s="12"/>
      <c r="LH719" s="12"/>
      <c r="LI719" s="12"/>
      <c r="LJ719" s="12"/>
      <c r="LK719" s="12"/>
      <c r="LL719" s="12"/>
      <c r="LM719" s="12"/>
      <c r="LN719" s="12"/>
      <c r="LO719" s="12"/>
      <c r="LP719" s="12"/>
      <c r="LQ719" s="12"/>
      <c r="LR719" s="12"/>
      <c r="LS719" s="12"/>
      <c r="LT719" s="12"/>
      <c r="LU719" s="12"/>
      <c r="LV719" s="12"/>
      <c r="LW719" s="12"/>
      <c r="LX719" s="12"/>
      <c r="LY719" s="12"/>
      <c r="LZ719" s="12"/>
      <c r="MA719" s="12"/>
      <c r="MB719" s="12"/>
      <c r="MC719" s="12"/>
      <c r="MD719" s="12"/>
      <c r="ME719" s="12"/>
      <c r="MF719" s="12"/>
      <c r="MG719" s="12"/>
      <c r="MH719" s="12"/>
      <c r="MI719" s="12"/>
      <c r="MJ719" s="12"/>
      <c r="MK719" s="12"/>
      <c r="ML719" s="12"/>
      <c r="MM719" s="12"/>
      <c r="MN719" s="12"/>
      <c r="MO719" s="12"/>
      <c r="MP719" s="12"/>
      <c r="MQ719" s="12"/>
      <c r="MR719" s="12"/>
      <c r="MS719" s="12"/>
      <c r="MT719" s="12"/>
      <c r="MU719" s="12"/>
      <c r="MV719" s="12"/>
      <c r="MW719" s="12"/>
      <c r="MX719" s="12"/>
      <c r="MY719" s="12"/>
      <c r="MZ719" s="12"/>
      <c r="NA719" s="12"/>
      <c r="NB719" s="12"/>
      <c r="NC719" s="12"/>
      <c r="ND719" s="12"/>
      <c r="NE719" s="12"/>
      <c r="NF719" s="12"/>
      <c r="NG719" s="12"/>
      <c r="NH719" s="12"/>
      <c r="NI719" s="12"/>
      <c r="NJ719" s="12"/>
      <c r="NK719" s="12"/>
      <c r="NL719" s="12"/>
      <c r="NM719" s="12"/>
      <c r="NN719" s="12"/>
      <c r="NO719" s="12"/>
      <c r="NP719" s="12"/>
      <c r="NQ719" s="12"/>
      <c r="NR719" s="12"/>
      <c r="NS719" s="12"/>
      <c r="NT719" s="12"/>
      <c r="NU719" s="12"/>
      <c r="NV719" s="12"/>
      <c r="NW719" s="12"/>
      <c r="NX719" s="12"/>
      <c r="NY719" s="12"/>
      <c r="NZ719" s="12"/>
      <c r="OA719" s="12"/>
      <c r="OB719" s="12"/>
      <c r="OC719" s="12"/>
      <c r="OD719" s="12"/>
      <c r="OE719" s="12"/>
      <c r="OF719" s="12"/>
      <c r="OG719" s="12"/>
      <c r="OH719" s="12"/>
      <c r="OI719" s="12"/>
      <c r="OJ719" s="12"/>
      <c r="OK719" s="12"/>
      <c r="OL719" s="12"/>
      <c r="OM719" s="12"/>
      <c r="ON719" s="12"/>
      <c r="OO719" s="12"/>
      <c r="OP719" s="12"/>
      <c r="OQ719" s="12"/>
      <c r="OR719" s="12"/>
      <c r="OS719" s="12"/>
      <c r="OT719" s="12"/>
      <c r="OU719" s="12"/>
      <c r="OV719" s="12"/>
      <c r="OW719" s="12"/>
      <c r="OX719" s="12"/>
      <c r="OY719" s="12"/>
      <c r="OZ719" s="12"/>
      <c r="PA719" s="12"/>
      <c r="PB719" s="12"/>
      <c r="PC719" s="12"/>
      <c r="PD719" s="12"/>
      <c r="PE719" s="12"/>
      <c r="PF719" s="12"/>
      <c r="PG719" s="12"/>
      <c r="PH719" s="12"/>
      <c r="PI719" s="12"/>
      <c r="PJ719" s="12"/>
      <c r="PK719" s="12"/>
      <c r="PL719" s="12"/>
      <c r="PM719" s="12"/>
      <c r="PN719" s="12"/>
      <c r="PO719" s="12"/>
      <c r="PP719" s="12"/>
    </row>
    <row r="720">
      <c r="A720" s="452"/>
      <c r="B720" s="45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12"/>
      <c r="GA720" s="12"/>
      <c r="GB720" s="12"/>
      <c r="GC720" s="12"/>
      <c r="GD720" s="12"/>
      <c r="GE720" s="12"/>
      <c r="GF720" s="12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  <c r="HZ720" s="12"/>
      <c r="IA720" s="12"/>
      <c r="IB720" s="12"/>
      <c r="IC720" s="12"/>
      <c r="ID720" s="12"/>
      <c r="IE720" s="12"/>
      <c r="IF720" s="12"/>
      <c r="IG720" s="12"/>
      <c r="IH720" s="12"/>
      <c r="II720" s="12"/>
      <c r="IJ720" s="12"/>
      <c r="IK720" s="12"/>
      <c r="IL720" s="12"/>
      <c r="IM720" s="12"/>
      <c r="IN720" s="12"/>
      <c r="IO720" s="12"/>
      <c r="IP720" s="12"/>
      <c r="IQ720" s="12"/>
      <c r="IR720" s="12"/>
      <c r="IS720" s="12"/>
      <c r="IT720" s="12"/>
      <c r="IU720" s="12"/>
      <c r="IV720" s="12"/>
      <c r="IW720" s="12"/>
      <c r="IX720" s="12"/>
      <c r="IY720" s="12"/>
      <c r="IZ720" s="12"/>
      <c r="JA720" s="12"/>
      <c r="JB720" s="12"/>
      <c r="JC720" s="12"/>
      <c r="JD720" s="12"/>
      <c r="JE720" s="12"/>
      <c r="JF720" s="12"/>
      <c r="JG720" s="12"/>
      <c r="JH720" s="12"/>
      <c r="JI720" s="12"/>
      <c r="JJ720" s="12"/>
      <c r="JK720" s="12"/>
      <c r="JL720" s="12"/>
      <c r="JM720" s="12"/>
      <c r="JN720" s="12"/>
      <c r="JO720" s="12"/>
      <c r="JP720" s="12"/>
      <c r="JQ720" s="12"/>
      <c r="JR720" s="12"/>
      <c r="JS720" s="12"/>
      <c r="JT720" s="12"/>
      <c r="JU720" s="12"/>
      <c r="JV720" s="12"/>
      <c r="JW720" s="12"/>
      <c r="JX720" s="12"/>
      <c r="JY720" s="12"/>
      <c r="JZ720" s="12"/>
      <c r="KA720" s="12"/>
      <c r="KB720" s="12"/>
      <c r="KC720" s="12"/>
      <c r="KD720" s="12"/>
      <c r="KE720" s="12"/>
      <c r="KF720" s="12"/>
      <c r="KG720" s="12"/>
      <c r="KH720" s="12"/>
      <c r="KI720" s="12"/>
      <c r="KJ720" s="12"/>
      <c r="KK720" s="12"/>
      <c r="KL720" s="12"/>
      <c r="KM720" s="12"/>
      <c r="KN720" s="12"/>
      <c r="KO720" s="12"/>
      <c r="KP720" s="12"/>
      <c r="KQ720" s="12"/>
      <c r="KR720" s="12"/>
      <c r="KS720" s="12"/>
      <c r="KT720" s="12"/>
      <c r="KU720" s="12"/>
      <c r="KV720" s="12"/>
      <c r="KW720" s="12"/>
      <c r="KX720" s="12"/>
      <c r="KY720" s="12"/>
      <c r="KZ720" s="12"/>
      <c r="LA720" s="12"/>
      <c r="LB720" s="12"/>
      <c r="LC720" s="12"/>
      <c r="LD720" s="12"/>
      <c r="LE720" s="12"/>
      <c r="LF720" s="12"/>
      <c r="LG720" s="12"/>
      <c r="LH720" s="12"/>
      <c r="LI720" s="12"/>
      <c r="LJ720" s="12"/>
      <c r="LK720" s="12"/>
      <c r="LL720" s="12"/>
      <c r="LM720" s="12"/>
      <c r="LN720" s="12"/>
      <c r="LO720" s="12"/>
      <c r="LP720" s="12"/>
      <c r="LQ720" s="12"/>
      <c r="LR720" s="12"/>
      <c r="LS720" s="12"/>
      <c r="LT720" s="12"/>
      <c r="LU720" s="12"/>
      <c r="LV720" s="12"/>
      <c r="LW720" s="12"/>
      <c r="LX720" s="12"/>
      <c r="LY720" s="12"/>
      <c r="LZ720" s="12"/>
      <c r="MA720" s="12"/>
      <c r="MB720" s="12"/>
      <c r="MC720" s="12"/>
      <c r="MD720" s="12"/>
      <c r="ME720" s="12"/>
      <c r="MF720" s="12"/>
      <c r="MG720" s="12"/>
      <c r="MH720" s="12"/>
      <c r="MI720" s="12"/>
      <c r="MJ720" s="12"/>
      <c r="MK720" s="12"/>
      <c r="ML720" s="12"/>
      <c r="MM720" s="12"/>
      <c r="MN720" s="12"/>
      <c r="MO720" s="12"/>
      <c r="MP720" s="12"/>
      <c r="MQ720" s="12"/>
      <c r="MR720" s="12"/>
      <c r="MS720" s="12"/>
      <c r="MT720" s="12"/>
      <c r="MU720" s="12"/>
      <c r="MV720" s="12"/>
      <c r="MW720" s="12"/>
      <c r="MX720" s="12"/>
      <c r="MY720" s="12"/>
      <c r="MZ720" s="12"/>
      <c r="NA720" s="12"/>
      <c r="NB720" s="12"/>
      <c r="NC720" s="12"/>
      <c r="ND720" s="12"/>
      <c r="NE720" s="12"/>
      <c r="NF720" s="12"/>
      <c r="NG720" s="12"/>
      <c r="NH720" s="12"/>
      <c r="NI720" s="12"/>
      <c r="NJ720" s="12"/>
      <c r="NK720" s="12"/>
      <c r="NL720" s="12"/>
      <c r="NM720" s="12"/>
      <c r="NN720" s="12"/>
      <c r="NO720" s="12"/>
      <c r="NP720" s="12"/>
      <c r="NQ720" s="12"/>
      <c r="NR720" s="12"/>
      <c r="NS720" s="12"/>
      <c r="NT720" s="12"/>
      <c r="NU720" s="12"/>
      <c r="NV720" s="12"/>
      <c r="NW720" s="12"/>
      <c r="NX720" s="12"/>
      <c r="NY720" s="12"/>
      <c r="NZ720" s="12"/>
      <c r="OA720" s="12"/>
      <c r="OB720" s="12"/>
      <c r="OC720" s="12"/>
      <c r="OD720" s="12"/>
      <c r="OE720" s="12"/>
      <c r="OF720" s="12"/>
      <c r="OG720" s="12"/>
      <c r="OH720" s="12"/>
      <c r="OI720" s="12"/>
      <c r="OJ720" s="12"/>
      <c r="OK720" s="12"/>
      <c r="OL720" s="12"/>
      <c r="OM720" s="12"/>
      <c r="ON720" s="12"/>
      <c r="OO720" s="12"/>
      <c r="OP720" s="12"/>
      <c r="OQ720" s="12"/>
      <c r="OR720" s="12"/>
      <c r="OS720" s="12"/>
      <c r="OT720" s="12"/>
      <c r="OU720" s="12"/>
      <c r="OV720" s="12"/>
      <c r="OW720" s="12"/>
      <c r="OX720" s="12"/>
      <c r="OY720" s="12"/>
      <c r="OZ720" s="12"/>
      <c r="PA720" s="12"/>
      <c r="PB720" s="12"/>
      <c r="PC720" s="12"/>
      <c r="PD720" s="12"/>
      <c r="PE720" s="12"/>
      <c r="PF720" s="12"/>
      <c r="PG720" s="12"/>
      <c r="PH720" s="12"/>
      <c r="PI720" s="12"/>
      <c r="PJ720" s="12"/>
      <c r="PK720" s="12"/>
      <c r="PL720" s="12"/>
      <c r="PM720" s="12"/>
      <c r="PN720" s="12"/>
      <c r="PO720" s="12"/>
      <c r="PP720" s="12"/>
    </row>
    <row r="721">
      <c r="A721" s="452"/>
      <c r="B721" s="45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12"/>
      <c r="GA721" s="12"/>
      <c r="GB721" s="12"/>
      <c r="GC721" s="12"/>
      <c r="GD721" s="12"/>
      <c r="GE721" s="12"/>
      <c r="GF721" s="12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  <c r="HZ721" s="12"/>
      <c r="IA721" s="12"/>
      <c r="IB721" s="12"/>
      <c r="IC721" s="12"/>
      <c r="ID721" s="12"/>
      <c r="IE721" s="12"/>
      <c r="IF721" s="12"/>
      <c r="IG721" s="12"/>
      <c r="IH721" s="12"/>
      <c r="II721" s="12"/>
      <c r="IJ721" s="12"/>
      <c r="IK721" s="12"/>
      <c r="IL721" s="12"/>
      <c r="IM721" s="12"/>
      <c r="IN721" s="12"/>
      <c r="IO721" s="12"/>
      <c r="IP721" s="12"/>
      <c r="IQ721" s="12"/>
      <c r="IR721" s="12"/>
      <c r="IS721" s="12"/>
      <c r="IT721" s="12"/>
      <c r="IU721" s="12"/>
      <c r="IV721" s="12"/>
      <c r="IW721" s="12"/>
      <c r="IX721" s="12"/>
      <c r="IY721" s="12"/>
      <c r="IZ721" s="12"/>
      <c r="JA721" s="12"/>
      <c r="JB721" s="12"/>
      <c r="JC721" s="12"/>
      <c r="JD721" s="12"/>
      <c r="JE721" s="12"/>
      <c r="JF721" s="12"/>
      <c r="JG721" s="12"/>
      <c r="JH721" s="12"/>
      <c r="JI721" s="12"/>
      <c r="JJ721" s="12"/>
      <c r="JK721" s="12"/>
      <c r="JL721" s="12"/>
      <c r="JM721" s="12"/>
      <c r="JN721" s="12"/>
      <c r="JO721" s="12"/>
      <c r="JP721" s="12"/>
      <c r="JQ721" s="12"/>
      <c r="JR721" s="12"/>
      <c r="JS721" s="12"/>
      <c r="JT721" s="12"/>
      <c r="JU721" s="12"/>
      <c r="JV721" s="12"/>
      <c r="JW721" s="12"/>
      <c r="JX721" s="12"/>
      <c r="JY721" s="12"/>
      <c r="JZ721" s="12"/>
      <c r="KA721" s="12"/>
      <c r="KB721" s="12"/>
      <c r="KC721" s="12"/>
      <c r="KD721" s="12"/>
      <c r="KE721" s="12"/>
      <c r="KF721" s="12"/>
      <c r="KG721" s="12"/>
      <c r="KH721" s="12"/>
      <c r="KI721" s="12"/>
      <c r="KJ721" s="12"/>
      <c r="KK721" s="12"/>
      <c r="KL721" s="12"/>
      <c r="KM721" s="12"/>
      <c r="KN721" s="12"/>
      <c r="KO721" s="12"/>
      <c r="KP721" s="12"/>
      <c r="KQ721" s="12"/>
      <c r="KR721" s="12"/>
      <c r="KS721" s="12"/>
      <c r="KT721" s="12"/>
      <c r="KU721" s="12"/>
      <c r="KV721" s="12"/>
      <c r="KW721" s="12"/>
      <c r="KX721" s="12"/>
      <c r="KY721" s="12"/>
      <c r="KZ721" s="12"/>
      <c r="LA721" s="12"/>
      <c r="LB721" s="12"/>
      <c r="LC721" s="12"/>
      <c r="LD721" s="12"/>
      <c r="LE721" s="12"/>
      <c r="LF721" s="12"/>
      <c r="LG721" s="12"/>
      <c r="LH721" s="12"/>
      <c r="LI721" s="12"/>
      <c r="LJ721" s="12"/>
      <c r="LK721" s="12"/>
      <c r="LL721" s="12"/>
      <c r="LM721" s="12"/>
      <c r="LN721" s="12"/>
      <c r="LO721" s="12"/>
      <c r="LP721" s="12"/>
      <c r="LQ721" s="12"/>
      <c r="LR721" s="12"/>
      <c r="LS721" s="12"/>
      <c r="LT721" s="12"/>
      <c r="LU721" s="12"/>
      <c r="LV721" s="12"/>
      <c r="LW721" s="12"/>
      <c r="LX721" s="12"/>
      <c r="LY721" s="12"/>
      <c r="LZ721" s="12"/>
      <c r="MA721" s="12"/>
      <c r="MB721" s="12"/>
      <c r="MC721" s="12"/>
      <c r="MD721" s="12"/>
      <c r="ME721" s="12"/>
      <c r="MF721" s="12"/>
      <c r="MG721" s="12"/>
      <c r="MH721" s="12"/>
      <c r="MI721" s="12"/>
      <c r="MJ721" s="12"/>
      <c r="MK721" s="12"/>
      <c r="ML721" s="12"/>
      <c r="MM721" s="12"/>
      <c r="MN721" s="12"/>
      <c r="MO721" s="12"/>
      <c r="MP721" s="12"/>
      <c r="MQ721" s="12"/>
      <c r="MR721" s="12"/>
      <c r="MS721" s="12"/>
      <c r="MT721" s="12"/>
      <c r="MU721" s="12"/>
      <c r="MV721" s="12"/>
      <c r="MW721" s="12"/>
      <c r="MX721" s="12"/>
      <c r="MY721" s="12"/>
      <c r="MZ721" s="12"/>
      <c r="NA721" s="12"/>
      <c r="NB721" s="12"/>
      <c r="NC721" s="12"/>
      <c r="ND721" s="12"/>
      <c r="NE721" s="12"/>
      <c r="NF721" s="12"/>
      <c r="NG721" s="12"/>
      <c r="NH721" s="12"/>
      <c r="NI721" s="12"/>
      <c r="NJ721" s="12"/>
      <c r="NK721" s="12"/>
      <c r="NL721" s="12"/>
      <c r="NM721" s="12"/>
      <c r="NN721" s="12"/>
      <c r="NO721" s="12"/>
      <c r="NP721" s="12"/>
      <c r="NQ721" s="12"/>
      <c r="NR721" s="12"/>
      <c r="NS721" s="12"/>
      <c r="NT721" s="12"/>
      <c r="NU721" s="12"/>
      <c r="NV721" s="12"/>
      <c r="NW721" s="12"/>
      <c r="NX721" s="12"/>
      <c r="NY721" s="12"/>
      <c r="NZ721" s="12"/>
      <c r="OA721" s="12"/>
      <c r="OB721" s="12"/>
      <c r="OC721" s="12"/>
      <c r="OD721" s="12"/>
      <c r="OE721" s="12"/>
      <c r="OF721" s="12"/>
      <c r="OG721" s="12"/>
      <c r="OH721" s="12"/>
      <c r="OI721" s="12"/>
      <c r="OJ721" s="12"/>
      <c r="OK721" s="12"/>
      <c r="OL721" s="12"/>
      <c r="OM721" s="12"/>
      <c r="ON721" s="12"/>
      <c r="OO721" s="12"/>
      <c r="OP721" s="12"/>
      <c r="OQ721" s="12"/>
      <c r="OR721" s="12"/>
      <c r="OS721" s="12"/>
      <c r="OT721" s="12"/>
      <c r="OU721" s="12"/>
      <c r="OV721" s="12"/>
      <c r="OW721" s="12"/>
      <c r="OX721" s="12"/>
      <c r="OY721" s="12"/>
      <c r="OZ721" s="12"/>
      <c r="PA721" s="12"/>
      <c r="PB721" s="12"/>
      <c r="PC721" s="12"/>
      <c r="PD721" s="12"/>
      <c r="PE721" s="12"/>
      <c r="PF721" s="12"/>
      <c r="PG721" s="12"/>
      <c r="PH721" s="12"/>
      <c r="PI721" s="12"/>
      <c r="PJ721" s="12"/>
      <c r="PK721" s="12"/>
      <c r="PL721" s="12"/>
      <c r="PM721" s="12"/>
      <c r="PN721" s="12"/>
      <c r="PO721" s="12"/>
      <c r="PP721" s="12"/>
    </row>
    <row r="722">
      <c r="A722" s="452"/>
      <c r="B722" s="45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2"/>
      <c r="GC722" s="12"/>
      <c r="GD722" s="12"/>
      <c r="GE722" s="12"/>
      <c r="GF722" s="12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12"/>
      <c r="HA722" s="12"/>
      <c r="HB722" s="12"/>
      <c r="HC722" s="12"/>
      <c r="HD722" s="12"/>
      <c r="HE722" s="12"/>
      <c r="HF722" s="12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  <c r="HZ722" s="12"/>
      <c r="IA722" s="12"/>
      <c r="IB722" s="12"/>
      <c r="IC722" s="12"/>
      <c r="ID722" s="12"/>
      <c r="IE722" s="12"/>
      <c r="IF722" s="12"/>
      <c r="IG722" s="12"/>
      <c r="IH722" s="12"/>
      <c r="II722" s="12"/>
      <c r="IJ722" s="12"/>
      <c r="IK722" s="12"/>
      <c r="IL722" s="12"/>
      <c r="IM722" s="12"/>
      <c r="IN722" s="12"/>
      <c r="IO722" s="12"/>
      <c r="IP722" s="12"/>
      <c r="IQ722" s="12"/>
      <c r="IR722" s="12"/>
      <c r="IS722" s="12"/>
      <c r="IT722" s="12"/>
      <c r="IU722" s="12"/>
      <c r="IV722" s="12"/>
      <c r="IW722" s="12"/>
      <c r="IX722" s="12"/>
      <c r="IY722" s="12"/>
      <c r="IZ722" s="12"/>
      <c r="JA722" s="12"/>
      <c r="JB722" s="12"/>
      <c r="JC722" s="12"/>
      <c r="JD722" s="12"/>
      <c r="JE722" s="12"/>
      <c r="JF722" s="12"/>
      <c r="JG722" s="12"/>
      <c r="JH722" s="12"/>
      <c r="JI722" s="12"/>
      <c r="JJ722" s="12"/>
      <c r="JK722" s="12"/>
      <c r="JL722" s="12"/>
      <c r="JM722" s="12"/>
      <c r="JN722" s="12"/>
      <c r="JO722" s="12"/>
      <c r="JP722" s="12"/>
      <c r="JQ722" s="12"/>
      <c r="JR722" s="12"/>
      <c r="JS722" s="12"/>
      <c r="JT722" s="12"/>
      <c r="JU722" s="12"/>
      <c r="JV722" s="12"/>
      <c r="JW722" s="12"/>
      <c r="JX722" s="12"/>
      <c r="JY722" s="12"/>
      <c r="JZ722" s="12"/>
      <c r="KA722" s="12"/>
      <c r="KB722" s="12"/>
      <c r="KC722" s="12"/>
      <c r="KD722" s="12"/>
      <c r="KE722" s="12"/>
      <c r="KF722" s="12"/>
      <c r="KG722" s="12"/>
      <c r="KH722" s="12"/>
      <c r="KI722" s="12"/>
      <c r="KJ722" s="12"/>
      <c r="KK722" s="12"/>
      <c r="KL722" s="12"/>
      <c r="KM722" s="12"/>
      <c r="KN722" s="12"/>
      <c r="KO722" s="12"/>
      <c r="KP722" s="12"/>
      <c r="KQ722" s="12"/>
      <c r="KR722" s="12"/>
      <c r="KS722" s="12"/>
      <c r="KT722" s="12"/>
      <c r="KU722" s="12"/>
      <c r="KV722" s="12"/>
      <c r="KW722" s="12"/>
      <c r="KX722" s="12"/>
      <c r="KY722" s="12"/>
      <c r="KZ722" s="12"/>
      <c r="LA722" s="12"/>
      <c r="LB722" s="12"/>
      <c r="LC722" s="12"/>
      <c r="LD722" s="12"/>
      <c r="LE722" s="12"/>
      <c r="LF722" s="12"/>
      <c r="LG722" s="12"/>
      <c r="LH722" s="12"/>
      <c r="LI722" s="12"/>
      <c r="LJ722" s="12"/>
      <c r="LK722" s="12"/>
      <c r="LL722" s="12"/>
      <c r="LM722" s="12"/>
      <c r="LN722" s="12"/>
      <c r="LO722" s="12"/>
      <c r="LP722" s="12"/>
      <c r="LQ722" s="12"/>
      <c r="LR722" s="12"/>
      <c r="LS722" s="12"/>
      <c r="LT722" s="12"/>
      <c r="LU722" s="12"/>
      <c r="LV722" s="12"/>
      <c r="LW722" s="12"/>
      <c r="LX722" s="12"/>
      <c r="LY722" s="12"/>
      <c r="LZ722" s="12"/>
      <c r="MA722" s="12"/>
      <c r="MB722" s="12"/>
      <c r="MC722" s="12"/>
      <c r="MD722" s="12"/>
      <c r="ME722" s="12"/>
      <c r="MF722" s="12"/>
      <c r="MG722" s="12"/>
      <c r="MH722" s="12"/>
      <c r="MI722" s="12"/>
      <c r="MJ722" s="12"/>
      <c r="MK722" s="12"/>
      <c r="ML722" s="12"/>
      <c r="MM722" s="12"/>
      <c r="MN722" s="12"/>
      <c r="MO722" s="12"/>
      <c r="MP722" s="12"/>
      <c r="MQ722" s="12"/>
      <c r="MR722" s="12"/>
      <c r="MS722" s="12"/>
      <c r="MT722" s="12"/>
      <c r="MU722" s="12"/>
      <c r="MV722" s="12"/>
      <c r="MW722" s="12"/>
      <c r="MX722" s="12"/>
      <c r="MY722" s="12"/>
      <c r="MZ722" s="12"/>
      <c r="NA722" s="12"/>
      <c r="NB722" s="12"/>
      <c r="NC722" s="12"/>
      <c r="ND722" s="12"/>
      <c r="NE722" s="12"/>
      <c r="NF722" s="12"/>
      <c r="NG722" s="12"/>
      <c r="NH722" s="12"/>
      <c r="NI722" s="12"/>
      <c r="NJ722" s="12"/>
      <c r="NK722" s="12"/>
      <c r="NL722" s="12"/>
      <c r="NM722" s="12"/>
      <c r="NN722" s="12"/>
      <c r="NO722" s="12"/>
      <c r="NP722" s="12"/>
      <c r="NQ722" s="12"/>
      <c r="NR722" s="12"/>
      <c r="NS722" s="12"/>
      <c r="NT722" s="12"/>
      <c r="NU722" s="12"/>
      <c r="NV722" s="12"/>
      <c r="NW722" s="12"/>
      <c r="NX722" s="12"/>
      <c r="NY722" s="12"/>
      <c r="NZ722" s="12"/>
      <c r="OA722" s="12"/>
      <c r="OB722" s="12"/>
      <c r="OC722" s="12"/>
      <c r="OD722" s="12"/>
      <c r="OE722" s="12"/>
      <c r="OF722" s="12"/>
      <c r="OG722" s="12"/>
      <c r="OH722" s="12"/>
      <c r="OI722" s="12"/>
      <c r="OJ722" s="12"/>
      <c r="OK722" s="12"/>
      <c r="OL722" s="12"/>
      <c r="OM722" s="12"/>
      <c r="ON722" s="12"/>
      <c r="OO722" s="12"/>
      <c r="OP722" s="12"/>
      <c r="OQ722" s="12"/>
      <c r="OR722" s="12"/>
      <c r="OS722" s="12"/>
      <c r="OT722" s="12"/>
      <c r="OU722" s="12"/>
      <c r="OV722" s="12"/>
      <c r="OW722" s="12"/>
      <c r="OX722" s="12"/>
      <c r="OY722" s="12"/>
      <c r="OZ722" s="12"/>
      <c r="PA722" s="12"/>
      <c r="PB722" s="12"/>
      <c r="PC722" s="12"/>
      <c r="PD722" s="12"/>
      <c r="PE722" s="12"/>
      <c r="PF722" s="12"/>
      <c r="PG722" s="12"/>
      <c r="PH722" s="12"/>
      <c r="PI722" s="12"/>
      <c r="PJ722" s="12"/>
      <c r="PK722" s="12"/>
      <c r="PL722" s="12"/>
      <c r="PM722" s="12"/>
      <c r="PN722" s="12"/>
      <c r="PO722" s="12"/>
      <c r="PP722" s="12"/>
    </row>
    <row r="723">
      <c r="A723" s="452"/>
      <c r="B723" s="45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2"/>
      <c r="GC723" s="12"/>
      <c r="GD723" s="12"/>
      <c r="GE723" s="12"/>
      <c r="GF723" s="12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12"/>
      <c r="HA723" s="12"/>
      <c r="HB723" s="12"/>
      <c r="HC723" s="12"/>
      <c r="HD723" s="12"/>
      <c r="HE723" s="12"/>
      <c r="HF723" s="12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  <c r="HZ723" s="12"/>
      <c r="IA723" s="12"/>
      <c r="IB723" s="12"/>
      <c r="IC723" s="12"/>
      <c r="ID723" s="12"/>
      <c r="IE723" s="12"/>
      <c r="IF723" s="12"/>
      <c r="IG723" s="12"/>
      <c r="IH723" s="12"/>
      <c r="II723" s="12"/>
      <c r="IJ723" s="12"/>
      <c r="IK723" s="12"/>
      <c r="IL723" s="12"/>
      <c r="IM723" s="12"/>
      <c r="IN723" s="12"/>
      <c r="IO723" s="12"/>
      <c r="IP723" s="12"/>
      <c r="IQ723" s="12"/>
      <c r="IR723" s="12"/>
      <c r="IS723" s="12"/>
      <c r="IT723" s="12"/>
      <c r="IU723" s="12"/>
      <c r="IV723" s="12"/>
      <c r="IW723" s="12"/>
      <c r="IX723" s="12"/>
      <c r="IY723" s="12"/>
      <c r="IZ723" s="12"/>
      <c r="JA723" s="12"/>
      <c r="JB723" s="12"/>
      <c r="JC723" s="12"/>
      <c r="JD723" s="12"/>
      <c r="JE723" s="12"/>
      <c r="JF723" s="12"/>
      <c r="JG723" s="12"/>
      <c r="JH723" s="12"/>
      <c r="JI723" s="12"/>
      <c r="JJ723" s="12"/>
      <c r="JK723" s="12"/>
      <c r="JL723" s="12"/>
      <c r="JM723" s="12"/>
      <c r="JN723" s="12"/>
      <c r="JO723" s="12"/>
      <c r="JP723" s="12"/>
      <c r="JQ723" s="12"/>
      <c r="JR723" s="12"/>
      <c r="JS723" s="12"/>
      <c r="JT723" s="12"/>
      <c r="JU723" s="12"/>
      <c r="JV723" s="12"/>
      <c r="JW723" s="12"/>
      <c r="JX723" s="12"/>
      <c r="JY723" s="12"/>
      <c r="JZ723" s="12"/>
      <c r="KA723" s="12"/>
      <c r="KB723" s="12"/>
      <c r="KC723" s="12"/>
      <c r="KD723" s="12"/>
      <c r="KE723" s="12"/>
      <c r="KF723" s="12"/>
      <c r="KG723" s="12"/>
      <c r="KH723" s="12"/>
      <c r="KI723" s="12"/>
      <c r="KJ723" s="12"/>
      <c r="KK723" s="12"/>
      <c r="KL723" s="12"/>
      <c r="KM723" s="12"/>
      <c r="KN723" s="12"/>
      <c r="KO723" s="12"/>
      <c r="KP723" s="12"/>
      <c r="KQ723" s="12"/>
      <c r="KR723" s="12"/>
      <c r="KS723" s="12"/>
      <c r="KT723" s="12"/>
      <c r="KU723" s="12"/>
      <c r="KV723" s="12"/>
      <c r="KW723" s="12"/>
      <c r="KX723" s="12"/>
      <c r="KY723" s="12"/>
      <c r="KZ723" s="12"/>
      <c r="LA723" s="12"/>
      <c r="LB723" s="12"/>
      <c r="LC723" s="12"/>
      <c r="LD723" s="12"/>
      <c r="LE723" s="12"/>
      <c r="LF723" s="12"/>
      <c r="LG723" s="12"/>
      <c r="LH723" s="12"/>
      <c r="LI723" s="12"/>
      <c r="LJ723" s="12"/>
      <c r="LK723" s="12"/>
      <c r="LL723" s="12"/>
      <c r="LM723" s="12"/>
      <c r="LN723" s="12"/>
      <c r="LO723" s="12"/>
      <c r="LP723" s="12"/>
      <c r="LQ723" s="12"/>
      <c r="LR723" s="12"/>
      <c r="LS723" s="12"/>
      <c r="LT723" s="12"/>
      <c r="LU723" s="12"/>
      <c r="LV723" s="12"/>
      <c r="LW723" s="12"/>
      <c r="LX723" s="12"/>
      <c r="LY723" s="12"/>
      <c r="LZ723" s="12"/>
      <c r="MA723" s="12"/>
      <c r="MB723" s="12"/>
      <c r="MC723" s="12"/>
      <c r="MD723" s="12"/>
      <c r="ME723" s="12"/>
      <c r="MF723" s="12"/>
      <c r="MG723" s="12"/>
      <c r="MH723" s="12"/>
      <c r="MI723" s="12"/>
      <c r="MJ723" s="12"/>
      <c r="MK723" s="12"/>
      <c r="ML723" s="12"/>
      <c r="MM723" s="12"/>
      <c r="MN723" s="12"/>
      <c r="MO723" s="12"/>
      <c r="MP723" s="12"/>
      <c r="MQ723" s="12"/>
      <c r="MR723" s="12"/>
      <c r="MS723" s="12"/>
      <c r="MT723" s="12"/>
      <c r="MU723" s="12"/>
      <c r="MV723" s="12"/>
      <c r="MW723" s="12"/>
      <c r="MX723" s="12"/>
      <c r="MY723" s="12"/>
      <c r="MZ723" s="12"/>
      <c r="NA723" s="12"/>
      <c r="NB723" s="12"/>
      <c r="NC723" s="12"/>
      <c r="ND723" s="12"/>
      <c r="NE723" s="12"/>
      <c r="NF723" s="12"/>
      <c r="NG723" s="12"/>
      <c r="NH723" s="12"/>
      <c r="NI723" s="12"/>
      <c r="NJ723" s="12"/>
      <c r="NK723" s="12"/>
      <c r="NL723" s="12"/>
      <c r="NM723" s="12"/>
      <c r="NN723" s="12"/>
      <c r="NO723" s="12"/>
      <c r="NP723" s="12"/>
      <c r="NQ723" s="12"/>
      <c r="NR723" s="12"/>
      <c r="NS723" s="12"/>
      <c r="NT723" s="12"/>
      <c r="NU723" s="12"/>
      <c r="NV723" s="12"/>
      <c r="NW723" s="12"/>
      <c r="NX723" s="12"/>
      <c r="NY723" s="12"/>
      <c r="NZ723" s="12"/>
      <c r="OA723" s="12"/>
      <c r="OB723" s="12"/>
      <c r="OC723" s="12"/>
      <c r="OD723" s="12"/>
      <c r="OE723" s="12"/>
      <c r="OF723" s="12"/>
      <c r="OG723" s="12"/>
      <c r="OH723" s="12"/>
      <c r="OI723" s="12"/>
      <c r="OJ723" s="12"/>
      <c r="OK723" s="12"/>
      <c r="OL723" s="12"/>
      <c r="OM723" s="12"/>
      <c r="ON723" s="12"/>
      <c r="OO723" s="12"/>
      <c r="OP723" s="12"/>
      <c r="OQ723" s="12"/>
      <c r="OR723" s="12"/>
      <c r="OS723" s="12"/>
      <c r="OT723" s="12"/>
      <c r="OU723" s="12"/>
      <c r="OV723" s="12"/>
      <c r="OW723" s="12"/>
      <c r="OX723" s="12"/>
      <c r="OY723" s="12"/>
      <c r="OZ723" s="12"/>
      <c r="PA723" s="12"/>
      <c r="PB723" s="12"/>
      <c r="PC723" s="12"/>
      <c r="PD723" s="12"/>
      <c r="PE723" s="12"/>
      <c r="PF723" s="12"/>
      <c r="PG723" s="12"/>
      <c r="PH723" s="12"/>
      <c r="PI723" s="12"/>
      <c r="PJ723" s="12"/>
      <c r="PK723" s="12"/>
      <c r="PL723" s="12"/>
      <c r="PM723" s="12"/>
      <c r="PN723" s="12"/>
      <c r="PO723" s="12"/>
      <c r="PP723" s="12"/>
    </row>
    <row r="724">
      <c r="A724" s="452"/>
      <c r="B724" s="45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12"/>
      <c r="GA724" s="12"/>
      <c r="GB724" s="12"/>
      <c r="GC724" s="12"/>
      <c r="GD724" s="12"/>
      <c r="GE724" s="12"/>
      <c r="GF724" s="12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12"/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12"/>
      <c r="JN724" s="12"/>
      <c r="JO724" s="12"/>
      <c r="JP724" s="12"/>
      <c r="JQ724" s="12"/>
      <c r="JR724" s="12"/>
      <c r="JS724" s="12"/>
      <c r="JT724" s="12"/>
      <c r="JU724" s="12"/>
      <c r="JV724" s="12"/>
      <c r="JW724" s="12"/>
      <c r="JX724" s="12"/>
      <c r="JY724" s="12"/>
      <c r="JZ724" s="12"/>
      <c r="KA724" s="12"/>
      <c r="KB724" s="12"/>
      <c r="KC724" s="12"/>
      <c r="KD724" s="12"/>
      <c r="KE724" s="12"/>
      <c r="KF724" s="12"/>
      <c r="KG724" s="12"/>
      <c r="KH724" s="12"/>
      <c r="KI724" s="12"/>
      <c r="KJ724" s="12"/>
      <c r="KK724" s="12"/>
      <c r="KL724" s="12"/>
      <c r="KM724" s="12"/>
      <c r="KN724" s="12"/>
      <c r="KO724" s="12"/>
      <c r="KP724" s="12"/>
      <c r="KQ724" s="12"/>
      <c r="KR724" s="12"/>
      <c r="KS724" s="12"/>
      <c r="KT724" s="12"/>
      <c r="KU724" s="12"/>
      <c r="KV724" s="12"/>
      <c r="KW724" s="12"/>
      <c r="KX724" s="12"/>
      <c r="KY724" s="12"/>
      <c r="KZ724" s="12"/>
      <c r="LA724" s="12"/>
      <c r="LB724" s="12"/>
      <c r="LC724" s="12"/>
      <c r="LD724" s="12"/>
      <c r="LE724" s="12"/>
      <c r="LF724" s="12"/>
      <c r="LG724" s="12"/>
      <c r="LH724" s="12"/>
      <c r="LI724" s="12"/>
      <c r="LJ724" s="12"/>
      <c r="LK724" s="12"/>
      <c r="LL724" s="12"/>
      <c r="LM724" s="12"/>
      <c r="LN724" s="12"/>
      <c r="LO724" s="12"/>
      <c r="LP724" s="12"/>
      <c r="LQ724" s="12"/>
      <c r="LR724" s="12"/>
      <c r="LS724" s="12"/>
      <c r="LT724" s="12"/>
      <c r="LU724" s="12"/>
      <c r="LV724" s="12"/>
      <c r="LW724" s="12"/>
      <c r="LX724" s="12"/>
      <c r="LY724" s="12"/>
      <c r="LZ724" s="12"/>
      <c r="MA724" s="12"/>
      <c r="MB724" s="12"/>
      <c r="MC724" s="12"/>
      <c r="MD724" s="12"/>
      <c r="ME724" s="12"/>
      <c r="MF724" s="12"/>
      <c r="MG724" s="12"/>
      <c r="MH724" s="12"/>
      <c r="MI724" s="12"/>
      <c r="MJ724" s="12"/>
      <c r="MK724" s="12"/>
      <c r="ML724" s="12"/>
      <c r="MM724" s="12"/>
      <c r="MN724" s="12"/>
      <c r="MO724" s="12"/>
      <c r="MP724" s="12"/>
      <c r="MQ724" s="12"/>
      <c r="MR724" s="12"/>
      <c r="MS724" s="12"/>
      <c r="MT724" s="12"/>
      <c r="MU724" s="12"/>
      <c r="MV724" s="12"/>
      <c r="MW724" s="12"/>
      <c r="MX724" s="12"/>
      <c r="MY724" s="12"/>
      <c r="MZ724" s="12"/>
      <c r="NA724" s="12"/>
      <c r="NB724" s="12"/>
      <c r="NC724" s="12"/>
      <c r="ND724" s="12"/>
      <c r="NE724" s="12"/>
      <c r="NF724" s="12"/>
      <c r="NG724" s="12"/>
      <c r="NH724" s="12"/>
      <c r="NI724" s="12"/>
      <c r="NJ724" s="12"/>
      <c r="NK724" s="12"/>
      <c r="NL724" s="12"/>
      <c r="NM724" s="12"/>
      <c r="NN724" s="12"/>
      <c r="NO724" s="12"/>
      <c r="NP724" s="12"/>
      <c r="NQ724" s="12"/>
      <c r="NR724" s="12"/>
      <c r="NS724" s="12"/>
      <c r="NT724" s="12"/>
      <c r="NU724" s="12"/>
      <c r="NV724" s="12"/>
      <c r="NW724" s="12"/>
      <c r="NX724" s="12"/>
      <c r="NY724" s="12"/>
      <c r="NZ724" s="12"/>
      <c r="OA724" s="12"/>
      <c r="OB724" s="12"/>
      <c r="OC724" s="12"/>
      <c r="OD724" s="12"/>
      <c r="OE724" s="12"/>
      <c r="OF724" s="12"/>
      <c r="OG724" s="12"/>
      <c r="OH724" s="12"/>
      <c r="OI724" s="12"/>
      <c r="OJ724" s="12"/>
      <c r="OK724" s="12"/>
      <c r="OL724" s="12"/>
      <c r="OM724" s="12"/>
      <c r="ON724" s="12"/>
      <c r="OO724" s="12"/>
      <c r="OP724" s="12"/>
      <c r="OQ724" s="12"/>
      <c r="OR724" s="12"/>
      <c r="OS724" s="12"/>
      <c r="OT724" s="12"/>
      <c r="OU724" s="12"/>
      <c r="OV724" s="12"/>
      <c r="OW724" s="12"/>
      <c r="OX724" s="12"/>
      <c r="OY724" s="12"/>
      <c r="OZ724" s="12"/>
      <c r="PA724" s="12"/>
      <c r="PB724" s="12"/>
      <c r="PC724" s="12"/>
      <c r="PD724" s="12"/>
      <c r="PE724" s="12"/>
      <c r="PF724" s="12"/>
      <c r="PG724" s="12"/>
      <c r="PH724" s="12"/>
      <c r="PI724" s="12"/>
      <c r="PJ724" s="12"/>
      <c r="PK724" s="12"/>
      <c r="PL724" s="12"/>
      <c r="PM724" s="12"/>
      <c r="PN724" s="12"/>
      <c r="PO724" s="12"/>
      <c r="PP724" s="12"/>
    </row>
    <row r="725">
      <c r="A725" s="452"/>
      <c r="B725" s="45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  <c r="IU725" s="12"/>
      <c r="IV725" s="12"/>
      <c r="IW725" s="12"/>
      <c r="IX725" s="12"/>
      <c r="IY725" s="12"/>
      <c r="IZ725" s="12"/>
      <c r="JA725" s="12"/>
      <c r="JB725" s="12"/>
      <c r="JC725" s="12"/>
      <c r="JD725" s="12"/>
      <c r="JE725" s="12"/>
      <c r="JF725" s="12"/>
      <c r="JG725" s="12"/>
      <c r="JH725" s="12"/>
      <c r="JI725" s="12"/>
      <c r="JJ725" s="12"/>
      <c r="JK725" s="12"/>
      <c r="JL725" s="12"/>
      <c r="JM725" s="12"/>
      <c r="JN725" s="12"/>
      <c r="JO725" s="12"/>
      <c r="JP725" s="12"/>
      <c r="JQ725" s="12"/>
      <c r="JR725" s="12"/>
      <c r="JS725" s="12"/>
      <c r="JT725" s="12"/>
      <c r="JU725" s="12"/>
      <c r="JV725" s="12"/>
      <c r="JW725" s="12"/>
      <c r="JX725" s="12"/>
      <c r="JY725" s="12"/>
      <c r="JZ725" s="12"/>
      <c r="KA725" s="12"/>
      <c r="KB725" s="12"/>
      <c r="KC725" s="12"/>
      <c r="KD725" s="12"/>
      <c r="KE725" s="12"/>
      <c r="KF725" s="12"/>
      <c r="KG725" s="12"/>
      <c r="KH725" s="12"/>
      <c r="KI725" s="12"/>
      <c r="KJ725" s="12"/>
      <c r="KK725" s="12"/>
      <c r="KL725" s="12"/>
      <c r="KM725" s="12"/>
      <c r="KN725" s="12"/>
      <c r="KO725" s="12"/>
      <c r="KP725" s="12"/>
      <c r="KQ725" s="12"/>
      <c r="KR725" s="12"/>
      <c r="KS725" s="12"/>
      <c r="KT725" s="12"/>
      <c r="KU725" s="12"/>
      <c r="KV725" s="12"/>
      <c r="KW725" s="12"/>
      <c r="KX725" s="12"/>
      <c r="KY725" s="12"/>
      <c r="KZ725" s="12"/>
      <c r="LA725" s="12"/>
      <c r="LB725" s="12"/>
      <c r="LC725" s="12"/>
      <c r="LD725" s="12"/>
      <c r="LE725" s="12"/>
      <c r="LF725" s="12"/>
      <c r="LG725" s="12"/>
      <c r="LH725" s="12"/>
      <c r="LI725" s="12"/>
      <c r="LJ725" s="12"/>
      <c r="LK725" s="12"/>
      <c r="LL725" s="12"/>
      <c r="LM725" s="12"/>
      <c r="LN725" s="12"/>
      <c r="LO725" s="12"/>
      <c r="LP725" s="12"/>
      <c r="LQ725" s="12"/>
      <c r="LR725" s="12"/>
      <c r="LS725" s="12"/>
      <c r="LT725" s="12"/>
      <c r="LU725" s="12"/>
      <c r="LV725" s="12"/>
      <c r="LW725" s="12"/>
      <c r="LX725" s="12"/>
      <c r="LY725" s="12"/>
      <c r="LZ725" s="12"/>
      <c r="MA725" s="12"/>
      <c r="MB725" s="12"/>
      <c r="MC725" s="12"/>
      <c r="MD725" s="12"/>
      <c r="ME725" s="12"/>
      <c r="MF725" s="12"/>
      <c r="MG725" s="12"/>
      <c r="MH725" s="12"/>
      <c r="MI725" s="12"/>
      <c r="MJ725" s="12"/>
      <c r="MK725" s="12"/>
      <c r="ML725" s="12"/>
      <c r="MM725" s="12"/>
      <c r="MN725" s="12"/>
      <c r="MO725" s="12"/>
      <c r="MP725" s="12"/>
      <c r="MQ725" s="12"/>
      <c r="MR725" s="12"/>
      <c r="MS725" s="12"/>
      <c r="MT725" s="12"/>
      <c r="MU725" s="12"/>
      <c r="MV725" s="12"/>
      <c r="MW725" s="12"/>
      <c r="MX725" s="12"/>
      <c r="MY725" s="12"/>
      <c r="MZ725" s="12"/>
      <c r="NA725" s="12"/>
      <c r="NB725" s="12"/>
      <c r="NC725" s="12"/>
      <c r="ND725" s="12"/>
      <c r="NE725" s="12"/>
      <c r="NF725" s="12"/>
      <c r="NG725" s="12"/>
      <c r="NH725" s="12"/>
      <c r="NI725" s="12"/>
      <c r="NJ725" s="12"/>
      <c r="NK725" s="12"/>
      <c r="NL725" s="12"/>
      <c r="NM725" s="12"/>
      <c r="NN725" s="12"/>
      <c r="NO725" s="12"/>
      <c r="NP725" s="12"/>
      <c r="NQ725" s="12"/>
      <c r="NR725" s="12"/>
      <c r="NS725" s="12"/>
      <c r="NT725" s="12"/>
      <c r="NU725" s="12"/>
      <c r="NV725" s="12"/>
      <c r="NW725" s="12"/>
      <c r="NX725" s="12"/>
      <c r="NY725" s="12"/>
      <c r="NZ725" s="12"/>
      <c r="OA725" s="12"/>
      <c r="OB725" s="12"/>
      <c r="OC725" s="12"/>
      <c r="OD725" s="12"/>
      <c r="OE725" s="12"/>
      <c r="OF725" s="12"/>
      <c r="OG725" s="12"/>
      <c r="OH725" s="12"/>
      <c r="OI725" s="12"/>
      <c r="OJ725" s="12"/>
      <c r="OK725" s="12"/>
      <c r="OL725" s="12"/>
      <c r="OM725" s="12"/>
      <c r="ON725" s="12"/>
      <c r="OO725" s="12"/>
      <c r="OP725" s="12"/>
      <c r="OQ725" s="12"/>
      <c r="OR725" s="12"/>
      <c r="OS725" s="12"/>
      <c r="OT725" s="12"/>
      <c r="OU725" s="12"/>
      <c r="OV725" s="12"/>
      <c r="OW725" s="12"/>
      <c r="OX725" s="12"/>
      <c r="OY725" s="12"/>
      <c r="OZ725" s="12"/>
      <c r="PA725" s="12"/>
      <c r="PB725" s="12"/>
      <c r="PC725" s="12"/>
      <c r="PD725" s="12"/>
      <c r="PE725" s="12"/>
      <c r="PF725" s="12"/>
      <c r="PG725" s="12"/>
      <c r="PH725" s="12"/>
      <c r="PI725" s="12"/>
      <c r="PJ725" s="12"/>
      <c r="PK725" s="12"/>
      <c r="PL725" s="12"/>
      <c r="PM725" s="12"/>
      <c r="PN725" s="12"/>
      <c r="PO725" s="12"/>
      <c r="PP725" s="12"/>
    </row>
    <row r="726">
      <c r="A726" s="452"/>
      <c r="B726" s="45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  <c r="HZ726" s="12"/>
      <c r="IA726" s="12"/>
      <c r="IB726" s="12"/>
      <c r="IC726" s="12"/>
      <c r="ID726" s="12"/>
      <c r="IE726" s="12"/>
      <c r="IF726" s="12"/>
      <c r="IG726" s="12"/>
      <c r="IH726" s="12"/>
      <c r="II726" s="12"/>
      <c r="IJ726" s="12"/>
      <c r="IK726" s="12"/>
      <c r="IL726" s="12"/>
      <c r="IM726" s="12"/>
      <c r="IN726" s="12"/>
      <c r="IO726" s="12"/>
      <c r="IP726" s="12"/>
      <c r="IQ726" s="12"/>
      <c r="IR726" s="12"/>
      <c r="IS726" s="12"/>
      <c r="IT726" s="12"/>
      <c r="IU726" s="12"/>
      <c r="IV726" s="12"/>
      <c r="IW726" s="12"/>
      <c r="IX726" s="12"/>
      <c r="IY726" s="12"/>
      <c r="IZ726" s="12"/>
      <c r="JA726" s="12"/>
      <c r="JB726" s="12"/>
      <c r="JC726" s="12"/>
      <c r="JD726" s="12"/>
      <c r="JE726" s="12"/>
      <c r="JF726" s="12"/>
      <c r="JG726" s="12"/>
      <c r="JH726" s="12"/>
      <c r="JI726" s="12"/>
      <c r="JJ726" s="12"/>
      <c r="JK726" s="12"/>
      <c r="JL726" s="12"/>
      <c r="JM726" s="12"/>
      <c r="JN726" s="12"/>
      <c r="JO726" s="12"/>
      <c r="JP726" s="12"/>
      <c r="JQ726" s="12"/>
      <c r="JR726" s="12"/>
      <c r="JS726" s="12"/>
      <c r="JT726" s="12"/>
      <c r="JU726" s="12"/>
      <c r="JV726" s="12"/>
      <c r="JW726" s="12"/>
      <c r="JX726" s="12"/>
      <c r="JY726" s="12"/>
      <c r="JZ726" s="12"/>
      <c r="KA726" s="12"/>
      <c r="KB726" s="12"/>
      <c r="KC726" s="12"/>
      <c r="KD726" s="12"/>
      <c r="KE726" s="12"/>
      <c r="KF726" s="12"/>
      <c r="KG726" s="12"/>
      <c r="KH726" s="12"/>
      <c r="KI726" s="12"/>
      <c r="KJ726" s="12"/>
      <c r="KK726" s="12"/>
      <c r="KL726" s="12"/>
      <c r="KM726" s="12"/>
      <c r="KN726" s="12"/>
      <c r="KO726" s="12"/>
      <c r="KP726" s="12"/>
      <c r="KQ726" s="12"/>
      <c r="KR726" s="12"/>
      <c r="KS726" s="12"/>
      <c r="KT726" s="12"/>
      <c r="KU726" s="12"/>
      <c r="KV726" s="12"/>
      <c r="KW726" s="12"/>
      <c r="KX726" s="12"/>
      <c r="KY726" s="12"/>
      <c r="KZ726" s="12"/>
      <c r="LA726" s="12"/>
      <c r="LB726" s="12"/>
      <c r="LC726" s="12"/>
      <c r="LD726" s="12"/>
      <c r="LE726" s="12"/>
      <c r="LF726" s="12"/>
      <c r="LG726" s="12"/>
      <c r="LH726" s="12"/>
      <c r="LI726" s="12"/>
      <c r="LJ726" s="12"/>
      <c r="LK726" s="12"/>
      <c r="LL726" s="12"/>
      <c r="LM726" s="12"/>
      <c r="LN726" s="12"/>
      <c r="LO726" s="12"/>
      <c r="LP726" s="12"/>
      <c r="LQ726" s="12"/>
      <c r="LR726" s="12"/>
      <c r="LS726" s="12"/>
      <c r="LT726" s="12"/>
      <c r="LU726" s="12"/>
      <c r="LV726" s="12"/>
      <c r="LW726" s="12"/>
      <c r="LX726" s="12"/>
      <c r="LY726" s="12"/>
      <c r="LZ726" s="12"/>
      <c r="MA726" s="12"/>
      <c r="MB726" s="12"/>
      <c r="MC726" s="12"/>
      <c r="MD726" s="12"/>
      <c r="ME726" s="12"/>
      <c r="MF726" s="12"/>
      <c r="MG726" s="12"/>
      <c r="MH726" s="12"/>
      <c r="MI726" s="12"/>
      <c r="MJ726" s="12"/>
      <c r="MK726" s="12"/>
      <c r="ML726" s="12"/>
      <c r="MM726" s="12"/>
      <c r="MN726" s="12"/>
      <c r="MO726" s="12"/>
      <c r="MP726" s="12"/>
      <c r="MQ726" s="12"/>
      <c r="MR726" s="12"/>
      <c r="MS726" s="12"/>
      <c r="MT726" s="12"/>
      <c r="MU726" s="12"/>
      <c r="MV726" s="12"/>
      <c r="MW726" s="12"/>
      <c r="MX726" s="12"/>
      <c r="MY726" s="12"/>
      <c r="MZ726" s="12"/>
      <c r="NA726" s="12"/>
      <c r="NB726" s="12"/>
      <c r="NC726" s="12"/>
      <c r="ND726" s="12"/>
      <c r="NE726" s="12"/>
      <c r="NF726" s="12"/>
      <c r="NG726" s="12"/>
      <c r="NH726" s="12"/>
      <c r="NI726" s="12"/>
      <c r="NJ726" s="12"/>
      <c r="NK726" s="12"/>
      <c r="NL726" s="12"/>
      <c r="NM726" s="12"/>
      <c r="NN726" s="12"/>
      <c r="NO726" s="12"/>
      <c r="NP726" s="12"/>
      <c r="NQ726" s="12"/>
      <c r="NR726" s="12"/>
      <c r="NS726" s="12"/>
      <c r="NT726" s="12"/>
      <c r="NU726" s="12"/>
      <c r="NV726" s="12"/>
      <c r="NW726" s="12"/>
      <c r="NX726" s="12"/>
      <c r="NY726" s="12"/>
      <c r="NZ726" s="12"/>
      <c r="OA726" s="12"/>
      <c r="OB726" s="12"/>
      <c r="OC726" s="12"/>
      <c r="OD726" s="12"/>
      <c r="OE726" s="12"/>
      <c r="OF726" s="12"/>
      <c r="OG726" s="12"/>
      <c r="OH726" s="12"/>
      <c r="OI726" s="12"/>
      <c r="OJ726" s="12"/>
      <c r="OK726" s="12"/>
      <c r="OL726" s="12"/>
      <c r="OM726" s="12"/>
      <c r="ON726" s="12"/>
      <c r="OO726" s="12"/>
      <c r="OP726" s="12"/>
      <c r="OQ726" s="12"/>
      <c r="OR726" s="12"/>
      <c r="OS726" s="12"/>
      <c r="OT726" s="12"/>
      <c r="OU726" s="12"/>
      <c r="OV726" s="12"/>
      <c r="OW726" s="12"/>
      <c r="OX726" s="12"/>
      <c r="OY726" s="12"/>
      <c r="OZ726" s="12"/>
      <c r="PA726" s="12"/>
      <c r="PB726" s="12"/>
      <c r="PC726" s="12"/>
      <c r="PD726" s="12"/>
      <c r="PE726" s="12"/>
      <c r="PF726" s="12"/>
      <c r="PG726" s="12"/>
      <c r="PH726" s="12"/>
      <c r="PI726" s="12"/>
      <c r="PJ726" s="12"/>
      <c r="PK726" s="12"/>
      <c r="PL726" s="12"/>
      <c r="PM726" s="12"/>
      <c r="PN726" s="12"/>
      <c r="PO726" s="12"/>
      <c r="PP726" s="12"/>
    </row>
    <row r="727">
      <c r="A727" s="452"/>
      <c r="B727" s="45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  <c r="IB727" s="12"/>
      <c r="IC727" s="12"/>
      <c r="ID727" s="12"/>
      <c r="IE727" s="12"/>
      <c r="IF727" s="12"/>
      <c r="IG727" s="12"/>
      <c r="IH727" s="12"/>
      <c r="II727" s="12"/>
      <c r="IJ727" s="12"/>
      <c r="IK727" s="12"/>
      <c r="IL727" s="12"/>
      <c r="IM727" s="12"/>
      <c r="IN727" s="12"/>
      <c r="IO727" s="12"/>
      <c r="IP727" s="12"/>
      <c r="IQ727" s="12"/>
      <c r="IR727" s="12"/>
      <c r="IS727" s="12"/>
      <c r="IT727" s="12"/>
      <c r="IU727" s="12"/>
      <c r="IV727" s="12"/>
      <c r="IW727" s="12"/>
      <c r="IX727" s="12"/>
      <c r="IY727" s="12"/>
      <c r="IZ727" s="12"/>
      <c r="JA727" s="12"/>
      <c r="JB727" s="12"/>
      <c r="JC727" s="12"/>
      <c r="JD727" s="12"/>
      <c r="JE727" s="12"/>
      <c r="JF727" s="12"/>
      <c r="JG727" s="12"/>
      <c r="JH727" s="12"/>
      <c r="JI727" s="12"/>
      <c r="JJ727" s="12"/>
      <c r="JK727" s="12"/>
      <c r="JL727" s="12"/>
      <c r="JM727" s="12"/>
      <c r="JN727" s="12"/>
      <c r="JO727" s="12"/>
      <c r="JP727" s="12"/>
      <c r="JQ727" s="12"/>
      <c r="JR727" s="12"/>
      <c r="JS727" s="12"/>
      <c r="JT727" s="12"/>
      <c r="JU727" s="12"/>
      <c r="JV727" s="12"/>
      <c r="JW727" s="12"/>
      <c r="JX727" s="12"/>
      <c r="JY727" s="12"/>
      <c r="JZ727" s="12"/>
      <c r="KA727" s="12"/>
      <c r="KB727" s="12"/>
      <c r="KC727" s="12"/>
      <c r="KD727" s="12"/>
      <c r="KE727" s="12"/>
      <c r="KF727" s="12"/>
      <c r="KG727" s="12"/>
      <c r="KH727" s="12"/>
      <c r="KI727" s="12"/>
      <c r="KJ727" s="12"/>
      <c r="KK727" s="12"/>
      <c r="KL727" s="12"/>
      <c r="KM727" s="12"/>
      <c r="KN727" s="12"/>
      <c r="KO727" s="12"/>
      <c r="KP727" s="12"/>
      <c r="KQ727" s="12"/>
      <c r="KR727" s="12"/>
      <c r="KS727" s="12"/>
      <c r="KT727" s="12"/>
      <c r="KU727" s="12"/>
      <c r="KV727" s="12"/>
      <c r="KW727" s="12"/>
      <c r="KX727" s="12"/>
      <c r="KY727" s="12"/>
      <c r="KZ727" s="12"/>
      <c r="LA727" s="12"/>
      <c r="LB727" s="12"/>
      <c r="LC727" s="12"/>
      <c r="LD727" s="12"/>
      <c r="LE727" s="12"/>
      <c r="LF727" s="12"/>
      <c r="LG727" s="12"/>
      <c r="LH727" s="12"/>
      <c r="LI727" s="12"/>
      <c r="LJ727" s="12"/>
      <c r="LK727" s="12"/>
      <c r="LL727" s="12"/>
      <c r="LM727" s="12"/>
      <c r="LN727" s="12"/>
      <c r="LO727" s="12"/>
      <c r="LP727" s="12"/>
      <c r="LQ727" s="12"/>
      <c r="LR727" s="12"/>
      <c r="LS727" s="12"/>
      <c r="LT727" s="12"/>
      <c r="LU727" s="12"/>
      <c r="LV727" s="12"/>
      <c r="LW727" s="12"/>
      <c r="LX727" s="12"/>
      <c r="LY727" s="12"/>
      <c r="LZ727" s="12"/>
      <c r="MA727" s="12"/>
      <c r="MB727" s="12"/>
      <c r="MC727" s="12"/>
      <c r="MD727" s="12"/>
      <c r="ME727" s="12"/>
      <c r="MF727" s="12"/>
      <c r="MG727" s="12"/>
      <c r="MH727" s="12"/>
      <c r="MI727" s="12"/>
      <c r="MJ727" s="12"/>
      <c r="MK727" s="12"/>
      <c r="ML727" s="12"/>
      <c r="MM727" s="12"/>
      <c r="MN727" s="12"/>
      <c r="MO727" s="12"/>
      <c r="MP727" s="12"/>
      <c r="MQ727" s="12"/>
      <c r="MR727" s="12"/>
      <c r="MS727" s="12"/>
      <c r="MT727" s="12"/>
      <c r="MU727" s="12"/>
      <c r="MV727" s="12"/>
      <c r="MW727" s="12"/>
      <c r="MX727" s="12"/>
      <c r="MY727" s="12"/>
      <c r="MZ727" s="12"/>
      <c r="NA727" s="12"/>
      <c r="NB727" s="12"/>
      <c r="NC727" s="12"/>
      <c r="ND727" s="12"/>
      <c r="NE727" s="12"/>
      <c r="NF727" s="12"/>
      <c r="NG727" s="12"/>
      <c r="NH727" s="12"/>
      <c r="NI727" s="12"/>
      <c r="NJ727" s="12"/>
      <c r="NK727" s="12"/>
      <c r="NL727" s="12"/>
      <c r="NM727" s="12"/>
      <c r="NN727" s="12"/>
      <c r="NO727" s="12"/>
      <c r="NP727" s="12"/>
      <c r="NQ727" s="12"/>
      <c r="NR727" s="12"/>
      <c r="NS727" s="12"/>
      <c r="NT727" s="12"/>
      <c r="NU727" s="12"/>
      <c r="NV727" s="12"/>
      <c r="NW727" s="12"/>
      <c r="NX727" s="12"/>
      <c r="NY727" s="12"/>
      <c r="NZ727" s="12"/>
      <c r="OA727" s="12"/>
      <c r="OB727" s="12"/>
      <c r="OC727" s="12"/>
      <c r="OD727" s="12"/>
      <c r="OE727" s="12"/>
      <c r="OF727" s="12"/>
      <c r="OG727" s="12"/>
      <c r="OH727" s="12"/>
      <c r="OI727" s="12"/>
      <c r="OJ727" s="12"/>
      <c r="OK727" s="12"/>
      <c r="OL727" s="12"/>
      <c r="OM727" s="12"/>
      <c r="ON727" s="12"/>
      <c r="OO727" s="12"/>
      <c r="OP727" s="12"/>
      <c r="OQ727" s="12"/>
      <c r="OR727" s="12"/>
      <c r="OS727" s="12"/>
      <c r="OT727" s="12"/>
      <c r="OU727" s="12"/>
      <c r="OV727" s="12"/>
      <c r="OW727" s="12"/>
      <c r="OX727" s="12"/>
      <c r="OY727" s="12"/>
      <c r="OZ727" s="12"/>
      <c r="PA727" s="12"/>
      <c r="PB727" s="12"/>
      <c r="PC727" s="12"/>
      <c r="PD727" s="12"/>
      <c r="PE727" s="12"/>
      <c r="PF727" s="12"/>
      <c r="PG727" s="12"/>
      <c r="PH727" s="12"/>
      <c r="PI727" s="12"/>
      <c r="PJ727" s="12"/>
      <c r="PK727" s="12"/>
      <c r="PL727" s="12"/>
      <c r="PM727" s="12"/>
      <c r="PN727" s="12"/>
      <c r="PO727" s="12"/>
      <c r="PP727" s="12"/>
    </row>
    <row r="728">
      <c r="A728" s="452"/>
      <c r="B728" s="45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  <c r="HZ728" s="12"/>
      <c r="IA728" s="12"/>
      <c r="IB728" s="12"/>
      <c r="IC728" s="12"/>
      <c r="ID728" s="12"/>
      <c r="IE728" s="12"/>
      <c r="IF728" s="12"/>
      <c r="IG728" s="12"/>
      <c r="IH728" s="12"/>
      <c r="II728" s="12"/>
      <c r="IJ728" s="12"/>
      <c r="IK728" s="12"/>
      <c r="IL728" s="12"/>
      <c r="IM728" s="12"/>
      <c r="IN728" s="12"/>
      <c r="IO728" s="12"/>
      <c r="IP728" s="12"/>
      <c r="IQ728" s="12"/>
      <c r="IR728" s="12"/>
      <c r="IS728" s="12"/>
      <c r="IT728" s="12"/>
      <c r="IU728" s="12"/>
      <c r="IV728" s="12"/>
      <c r="IW728" s="12"/>
      <c r="IX728" s="12"/>
      <c r="IY728" s="12"/>
      <c r="IZ728" s="12"/>
      <c r="JA728" s="12"/>
      <c r="JB728" s="12"/>
      <c r="JC728" s="12"/>
      <c r="JD728" s="12"/>
      <c r="JE728" s="12"/>
      <c r="JF728" s="12"/>
      <c r="JG728" s="12"/>
      <c r="JH728" s="12"/>
      <c r="JI728" s="12"/>
      <c r="JJ728" s="12"/>
      <c r="JK728" s="12"/>
      <c r="JL728" s="12"/>
      <c r="JM728" s="12"/>
      <c r="JN728" s="12"/>
      <c r="JO728" s="12"/>
      <c r="JP728" s="12"/>
      <c r="JQ728" s="12"/>
      <c r="JR728" s="12"/>
      <c r="JS728" s="12"/>
      <c r="JT728" s="12"/>
      <c r="JU728" s="12"/>
      <c r="JV728" s="12"/>
      <c r="JW728" s="12"/>
      <c r="JX728" s="12"/>
      <c r="JY728" s="12"/>
      <c r="JZ728" s="12"/>
      <c r="KA728" s="12"/>
      <c r="KB728" s="12"/>
      <c r="KC728" s="12"/>
      <c r="KD728" s="12"/>
      <c r="KE728" s="12"/>
      <c r="KF728" s="12"/>
      <c r="KG728" s="12"/>
      <c r="KH728" s="12"/>
      <c r="KI728" s="12"/>
      <c r="KJ728" s="12"/>
      <c r="KK728" s="12"/>
      <c r="KL728" s="12"/>
      <c r="KM728" s="12"/>
      <c r="KN728" s="12"/>
      <c r="KO728" s="12"/>
      <c r="KP728" s="12"/>
      <c r="KQ728" s="12"/>
      <c r="KR728" s="12"/>
      <c r="KS728" s="12"/>
      <c r="KT728" s="12"/>
      <c r="KU728" s="12"/>
      <c r="KV728" s="12"/>
      <c r="KW728" s="12"/>
      <c r="KX728" s="12"/>
      <c r="KY728" s="12"/>
      <c r="KZ728" s="12"/>
      <c r="LA728" s="12"/>
      <c r="LB728" s="12"/>
      <c r="LC728" s="12"/>
      <c r="LD728" s="12"/>
      <c r="LE728" s="12"/>
      <c r="LF728" s="12"/>
      <c r="LG728" s="12"/>
      <c r="LH728" s="12"/>
      <c r="LI728" s="12"/>
      <c r="LJ728" s="12"/>
      <c r="LK728" s="12"/>
      <c r="LL728" s="12"/>
      <c r="LM728" s="12"/>
      <c r="LN728" s="12"/>
      <c r="LO728" s="12"/>
      <c r="LP728" s="12"/>
      <c r="LQ728" s="12"/>
      <c r="LR728" s="12"/>
      <c r="LS728" s="12"/>
      <c r="LT728" s="12"/>
      <c r="LU728" s="12"/>
      <c r="LV728" s="12"/>
      <c r="LW728" s="12"/>
      <c r="LX728" s="12"/>
      <c r="LY728" s="12"/>
      <c r="LZ728" s="12"/>
      <c r="MA728" s="12"/>
      <c r="MB728" s="12"/>
      <c r="MC728" s="12"/>
      <c r="MD728" s="12"/>
      <c r="ME728" s="12"/>
      <c r="MF728" s="12"/>
      <c r="MG728" s="12"/>
      <c r="MH728" s="12"/>
      <c r="MI728" s="12"/>
      <c r="MJ728" s="12"/>
      <c r="MK728" s="12"/>
      <c r="ML728" s="12"/>
      <c r="MM728" s="12"/>
      <c r="MN728" s="12"/>
      <c r="MO728" s="12"/>
      <c r="MP728" s="12"/>
      <c r="MQ728" s="12"/>
      <c r="MR728" s="12"/>
      <c r="MS728" s="12"/>
      <c r="MT728" s="12"/>
      <c r="MU728" s="12"/>
      <c r="MV728" s="12"/>
      <c r="MW728" s="12"/>
      <c r="MX728" s="12"/>
      <c r="MY728" s="12"/>
      <c r="MZ728" s="12"/>
      <c r="NA728" s="12"/>
      <c r="NB728" s="12"/>
      <c r="NC728" s="12"/>
      <c r="ND728" s="12"/>
      <c r="NE728" s="12"/>
      <c r="NF728" s="12"/>
      <c r="NG728" s="12"/>
      <c r="NH728" s="12"/>
      <c r="NI728" s="12"/>
      <c r="NJ728" s="12"/>
      <c r="NK728" s="12"/>
      <c r="NL728" s="12"/>
      <c r="NM728" s="12"/>
      <c r="NN728" s="12"/>
      <c r="NO728" s="12"/>
      <c r="NP728" s="12"/>
      <c r="NQ728" s="12"/>
      <c r="NR728" s="12"/>
      <c r="NS728" s="12"/>
      <c r="NT728" s="12"/>
      <c r="NU728" s="12"/>
      <c r="NV728" s="12"/>
      <c r="NW728" s="12"/>
      <c r="NX728" s="12"/>
      <c r="NY728" s="12"/>
      <c r="NZ728" s="12"/>
      <c r="OA728" s="12"/>
      <c r="OB728" s="12"/>
      <c r="OC728" s="12"/>
      <c r="OD728" s="12"/>
      <c r="OE728" s="12"/>
      <c r="OF728" s="12"/>
      <c r="OG728" s="12"/>
      <c r="OH728" s="12"/>
      <c r="OI728" s="12"/>
      <c r="OJ728" s="12"/>
      <c r="OK728" s="12"/>
      <c r="OL728" s="12"/>
      <c r="OM728" s="12"/>
      <c r="ON728" s="12"/>
      <c r="OO728" s="12"/>
      <c r="OP728" s="12"/>
      <c r="OQ728" s="12"/>
      <c r="OR728" s="12"/>
      <c r="OS728" s="12"/>
      <c r="OT728" s="12"/>
      <c r="OU728" s="12"/>
      <c r="OV728" s="12"/>
      <c r="OW728" s="12"/>
      <c r="OX728" s="12"/>
      <c r="OY728" s="12"/>
      <c r="OZ728" s="12"/>
      <c r="PA728" s="12"/>
      <c r="PB728" s="12"/>
      <c r="PC728" s="12"/>
      <c r="PD728" s="12"/>
      <c r="PE728" s="12"/>
      <c r="PF728" s="12"/>
      <c r="PG728" s="12"/>
      <c r="PH728" s="12"/>
      <c r="PI728" s="12"/>
      <c r="PJ728" s="12"/>
      <c r="PK728" s="12"/>
      <c r="PL728" s="12"/>
      <c r="PM728" s="12"/>
      <c r="PN728" s="12"/>
      <c r="PO728" s="12"/>
      <c r="PP728" s="12"/>
    </row>
    <row r="729">
      <c r="A729" s="452"/>
      <c r="B729" s="45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  <c r="HZ729" s="12"/>
      <c r="IA729" s="12"/>
      <c r="IB729" s="12"/>
      <c r="IC729" s="12"/>
      <c r="ID729" s="12"/>
      <c r="IE729" s="12"/>
      <c r="IF729" s="12"/>
      <c r="IG729" s="12"/>
      <c r="IH729" s="12"/>
      <c r="II729" s="12"/>
      <c r="IJ729" s="12"/>
      <c r="IK729" s="12"/>
      <c r="IL729" s="12"/>
      <c r="IM729" s="12"/>
      <c r="IN729" s="12"/>
      <c r="IO729" s="12"/>
      <c r="IP729" s="12"/>
      <c r="IQ729" s="12"/>
      <c r="IR729" s="12"/>
      <c r="IS729" s="12"/>
      <c r="IT729" s="12"/>
      <c r="IU729" s="12"/>
      <c r="IV729" s="12"/>
      <c r="IW729" s="12"/>
      <c r="IX729" s="12"/>
      <c r="IY729" s="12"/>
      <c r="IZ729" s="12"/>
      <c r="JA729" s="12"/>
      <c r="JB729" s="12"/>
      <c r="JC729" s="12"/>
      <c r="JD729" s="12"/>
      <c r="JE729" s="12"/>
      <c r="JF729" s="12"/>
      <c r="JG729" s="12"/>
      <c r="JH729" s="12"/>
      <c r="JI729" s="12"/>
      <c r="JJ729" s="12"/>
      <c r="JK729" s="12"/>
      <c r="JL729" s="12"/>
      <c r="JM729" s="12"/>
      <c r="JN729" s="12"/>
      <c r="JO729" s="12"/>
      <c r="JP729" s="12"/>
      <c r="JQ729" s="12"/>
      <c r="JR729" s="12"/>
      <c r="JS729" s="12"/>
      <c r="JT729" s="12"/>
      <c r="JU729" s="12"/>
      <c r="JV729" s="12"/>
      <c r="JW729" s="12"/>
      <c r="JX729" s="12"/>
      <c r="JY729" s="12"/>
      <c r="JZ729" s="12"/>
      <c r="KA729" s="12"/>
      <c r="KB729" s="12"/>
      <c r="KC729" s="12"/>
      <c r="KD729" s="12"/>
      <c r="KE729" s="12"/>
      <c r="KF729" s="12"/>
      <c r="KG729" s="12"/>
      <c r="KH729" s="12"/>
      <c r="KI729" s="12"/>
      <c r="KJ729" s="12"/>
      <c r="KK729" s="12"/>
      <c r="KL729" s="12"/>
      <c r="KM729" s="12"/>
      <c r="KN729" s="12"/>
      <c r="KO729" s="12"/>
      <c r="KP729" s="12"/>
      <c r="KQ729" s="12"/>
      <c r="KR729" s="12"/>
      <c r="KS729" s="12"/>
      <c r="KT729" s="12"/>
      <c r="KU729" s="12"/>
      <c r="KV729" s="12"/>
      <c r="KW729" s="12"/>
      <c r="KX729" s="12"/>
      <c r="KY729" s="12"/>
      <c r="KZ729" s="12"/>
      <c r="LA729" s="12"/>
      <c r="LB729" s="12"/>
      <c r="LC729" s="12"/>
      <c r="LD729" s="12"/>
      <c r="LE729" s="12"/>
      <c r="LF729" s="12"/>
      <c r="LG729" s="12"/>
      <c r="LH729" s="12"/>
      <c r="LI729" s="12"/>
      <c r="LJ729" s="12"/>
      <c r="LK729" s="12"/>
      <c r="LL729" s="12"/>
      <c r="LM729" s="12"/>
      <c r="LN729" s="12"/>
      <c r="LO729" s="12"/>
      <c r="LP729" s="12"/>
      <c r="LQ729" s="12"/>
      <c r="LR729" s="12"/>
      <c r="LS729" s="12"/>
      <c r="LT729" s="12"/>
      <c r="LU729" s="12"/>
      <c r="LV729" s="12"/>
      <c r="LW729" s="12"/>
      <c r="LX729" s="12"/>
      <c r="LY729" s="12"/>
      <c r="LZ729" s="12"/>
      <c r="MA729" s="12"/>
      <c r="MB729" s="12"/>
      <c r="MC729" s="12"/>
      <c r="MD729" s="12"/>
      <c r="ME729" s="12"/>
      <c r="MF729" s="12"/>
      <c r="MG729" s="12"/>
      <c r="MH729" s="12"/>
      <c r="MI729" s="12"/>
      <c r="MJ729" s="12"/>
      <c r="MK729" s="12"/>
      <c r="ML729" s="12"/>
      <c r="MM729" s="12"/>
      <c r="MN729" s="12"/>
      <c r="MO729" s="12"/>
      <c r="MP729" s="12"/>
      <c r="MQ729" s="12"/>
      <c r="MR729" s="12"/>
      <c r="MS729" s="12"/>
      <c r="MT729" s="12"/>
      <c r="MU729" s="12"/>
      <c r="MV729" s="12"/>
      <c r="MW729" s="12"/>
      <c r="MX729" s="12"/>
      <c r="MY729" s="12"/>
      <c r="MZ729" s="12"/>
      <c r="NA729" s="12"/>
      <c r="NB729" s="12"/>
      <c r="NC729" s="12"/>
      <c r="ND729" s="12"/>
      <c r="NE729" s="12"/>
      <c r="NF729" s="12"/>
      <c r="NG729" s="12"/>
      <c r="NH729" s="12"/>
      <c r="NI729" s="12"/>
      <c r="NJ729" s="12"/>
      <c r="NK729" s="12"/>
      <c r="NL729" s="12"/>
      <c r="NM729" s="12"/>
      <c r="NN729" s="12"/>
      <c r="NO729" s="12"/>
      <c r="NP729" s="12"/>
      <c r="NQ729" s="12"/>
      <c r="NR729" s="12"/>
      <c r="NS729" s="12"/>
      <c r="NT729" s="12"/>
      <c r="NU729" s="12"/>
      <c r="NV729" s="12"/>
      <c r="NW729" s="12"/>
      <c r="NX729" s="12"/>
      <c r="NY729" s="12"/>
      <c r="NZ729" s="12"/>
      <c r="OA729" s="12"/>
      <c r="OB729" s="12"/>
      <c r="OC729" s="12"/>
      <c r="OD729" s="12"/>
      <c r="OE729" s="12"/>
      <c r="OF729" s="12"/>
      <c r="OG729" s="12"/>
      <c r="OH729" s="12"/>
      <c r="OI729" s="12"/>
      <c r="OJ729" s="12"/>
      <c r="OK729" s="12"/>
      <c r="OL729" s="12"/>
      <c r="OM729" s="12"/>
      <c r="ON729" s="12"/>
      <c r="OO729" s="12"/>
      <c r="OP729" s="12"/>
      <c r="OQ729" s="12"/>
      <c r="OR729" s="12"/>
      <c r="OS729" s="12"/>
      <c r="OT729" s="12"/>
      <c r="OU729" s="12"/>
      <c r="OV729" s="12"/>
      <c r="OW729" s="12"/>
      <c r="OX729" s="12"/>
      <c r="OY729" s="12"/>
      <c r="OZ729" s="12"/>
      <c r="PA729" s="12"/>
      <c r="PB729" s="12"/>
      <c r="PC729" s="12"/>
      <c r="PD729" s="12"/>
      <c r="PE729" s="12"/>
      <c r="PF729" s="12"/>
      <c r="PG729" s="12"/>
      <c r="PH729" s="12"/>
      <c r="PI729" s="12"/>
      <c r="PJ729" s="12"/>
      <c r="PK729" s="12"/>
      <c r="PL729" s="12"/>
      <c r="PM729" s="12"/>
      <c r="PN729" s="12"/>
      <c r="PO729" s="12"/>
      <c r="PP729" s="12"/>
    </row>
    <row r="730">
      <c r="A730" s="452"/>
      <c r="B730" s="45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12"/>
      <c r="GA730" s="12"/>
      <c r="GB730" s="12"/>
      <c r="GC730" s="12"/>
      <c r="GD730" s="12"/>
      <c r="GE730" s="12"/>
      <c r="GF730" s="12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12"/>
      <c r="HA730" s="12"/>
      <c r="HB730" s="12"/>
      <c r="HC730" s="12"/>
      <c r="HD730" s="12"/>
      <c r="HE730" s="12"/>
      <c r="HF730" s="12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  <c r="HZ730" s="12"/>
      <c r="IA730" s="12"/>
      <c r="IB730" s="12"/>
      <c r="IC730" s="12"/>
      <c r="ID730" s="12"/>
      <c r="IE730" s="12"/>
      <c r="IF730" s="12"/>
      <c r="IG730" s="12"/>
      <c r="IH730" s="12"/>
      <c r="II730" s="12"/>
      <c r="IJ730" s="12"/>
      <c r="IK730" s="12"/>
      <c r="IL730" s="12"/>
      <c r="IM730" s="12"/>
      <c r="IN730" s="12"/>
      <c r="IO730" s="12"/>
      <c r="IP730" s="12"/>
      <c r="IQ730" s="12"/>
      <c r="IR730" s="12"/>
      <c r="IS730" s="12"/>
      <c r="IT730" s="12"/>
      <c r="IU730" s="12"/>
      <c r="IV730" s="12"/>
      <c r="IW730" s="12"/>
      <c r="IX730" s="12"/>
      <c r="IY730" s="12"/>
      <c r="IZ730" s="12"/>
      <c r="JA730" s="12"/>
      <c r="JB730" s="12"/>
      <c r="JC730" s="12"/>
      <c r="JD730" s="12"/>
      <c r="JE730" s="12"/>
      <c r="JF730" s="12"/>
      <c r="JG730" s="12"/>
      <c r="JH730" s="12"/>
      <c r="JI730" s="12"/>
      <c r="JJ730" s="12"/>
      <c r="JK730" s="12"/>
      <c r="JL730" s="12"/>
      <c r="JM730" s="12"/>
      <c r="JN730" s="12"/>
      <c r="JO730" s="12"/>
      <c r="JP730" s="12"/>
      <c r="JQ730" s="12"/>
      <c r="JR730" s="12"/>
      <c r="JS730" s="12"/>
      <c r="JT730" s="12"/>
      <c r="JU730" s="12"/>
      <c r="JV730" s="12"/>
      <c r="JW730" s="12"/>
      <c r="JX730" s="12"/>
      <c r="JY730" s="12"/>
      <c r="JZ730" s="12"/>
      <c r="KA730" s="12"/>
      <c r="KB730" s="12"/>
      <c r="KC730" s="12"/>
      <c r="KD730" s="12"/>
      <c r="KE730" s="12"/>
      <c r="KF730" s="12"/>
      <c r="KG730" s="12"/>
      <c r="KH730" s="12"/>
      <c r="KI730" s="12"/>
      <c r="KJ730" s="12"/>
      <c r="KK730" s="12"/>
      <c r="KL730" s="12"/>
      <c r="KM730" s="12"/>
      <c r="KN730" s="12"/>
      <c r="KO730" s="12"/>
      <c r="KP730" s="12"/>
      <c r="KQ730" s="12"/>
      <c r="KR730" s="12"/>
      <c r="KS730" s="12"/>
      <c r="KT730" s="12"/>
      <c r="KU730" s="12"/>
      <c r="KV730" s="12"/>
      <c r="KW730" s="12"/>
      <c r="KX730" s="12"/>
      <c r="KY730" s="12"/>
      <c r="KZ730" s="12"/>
      <c r="LA730" s="12"/>
      <c r="LB730" s="12"/>
      <c r="LC730" s="12"/>
      <c r="LD730" s="12"/>
      <c r="LE730" s="12"/>
      <c r="LF730" s="12"/>
      <c r="LG730" s="12"/>
      <c r="LH730" s="12"/>
      <c r="LI730" s="12"/>
      <c r="LJ730" s="12"/>
      <c r="LK730" s="12"/>
      <c r="LL730" s="12"/>
      <c r="LM730" s="12"/>
      <c r="LN730" s="12"/>
      <c r="LO730" s="12"/>
      <c r="LP730" s="12"/>
      <c r="LQ730" s="12"/>
      <c r="LR730" s="12"/>
      <c r="LS730" s="12"/>
      <c r="LT730" s="12"/>
      <c r="LU730" s="12"/>
      <c r="LV730" s="12"/>
      <c r="LW730" s="12"/>
      <c r="LX730" s="12"/>
      <c r="LY730" s="12"/>
      <c r="LZ730" s="12"/>
      <c r="MA730" s="12"/>
      <c r="MB730" s="12"/>
      <c r="MC730" s="12"/>
      <c r="MD730" s="12"/>
      <c r="ME730" s="12"/>
      <c r="MF730" s="12"/>
      <c r="MG730" s="12"/>
      <c r="MH730" s="12"/>
      <c r="MI730" s="12"/>
      <c r="MJ730" s="12"/>
      <c r="MK730" s="12"/>
      <c r="ML730" s="12"/>
      <c r="MM730" s="12"/>
      <c r="MN730" s="12"/>
      <c r="MO730" s="12"/>
      <c r="MP730" s="12"/>
      <c r="MQ730" s="12"/>
      <c r="MR730" s="12"/>
      <c r="MS730" s="12"/>
      <c r="MT730" s="12"/>
      <c r="MU730" s="12"/>
      <c r="MV730" s="12"/>
      <c r="MW730" s="12"/>
      <c r="MX730" s="12"/>
      <c r="MY730" s="12"/>
      <c r="MZ730" s="12"/>
      <c r="NA730" s="12"/>
      <c r="NB730" s="12"/>
      <c r="NC730" s="12"/>
      <c r="ND730" s="12"/>
      <c r="NE730" s="12"/>
      <c r="NF730" s="12"/>
      <c r="NG730" s="12"/>
      <c r="NH730" s="12"/>
      <c r="NI730" s="12"/>
      <c r="NJ730" s="12"/>
      <c r="NK730" s="12"/>
      <c r="NL730" s="12"/>
      <c r="NM730" s="12"/>
      <c r="NN730" s="12"/>
      <c r="NO730" s="12"/>
      <c r="NP730" s="12"/>
      <c r="NQ730" s="12"/>
      <c r="NR730" s="12"/>
      <c r="NS730" s="12"/>
      <c r="NT730" s="12"/>
      <c r="NU730" s="12"/>
      <c r="NV730" s="12"/>
      <c r="NW730" s="12"/>
      <c r="NX730" s="12"/>
      <c r="NY730" s="12"/>
      <c r="NZ730" s="12"/>
      <c r="OA730" s="12"/>
      <c r="OB730" s="12"/>
      <c r="OC730" s="12"/>
      <c r="OD730" s="12"/>
      <c r="OE730" s="12"/>
      <c r="OF730" s="12"/>
      <c r="OG730" s="12"/>
      <c r="OH730" s="12"/>
      <c r="OI730" s="12"/>
      <c r="OJ730" s="12"/>
      <c r="OK730" s="12"/>
      <c r="OL730" s="12"/>
      <c r="OM730" s="12"/>
      <c r="ON730" s="12"/>
      <c r="OO730" s="12"/>
      <c r="OP730" s="12"/>
      <c r="OQ730" s="12"/>
      <c r="OR730" s="12"/>
      <c r="OS730" s="12"/>
      <c r="OT730" s="12"/>
      <c r="OU730" s="12"/>
      <c r="OV730" s="12"/>
      <c r="OW730" s="12"/>
      <c r="OX730" s="12"/>
      <c r="OY730" s="12"/>
      <c r="OZ730" s="12"/>
      <c r="PA730" s="12"/>
      <c r="PB730" s="12"/>
      <c r="PC730" s="12"/>
      <c r="PD730" s="12"/>
      <c r="PE730" s="12"/>
      <c r="PF730" s="12"/>
      <c r="PG730" s="12"/>
      <c r="PH730" s="12"/>
      <c r="PI730" s="12"/>
      <c r="PJ730" s="12"/>
      <c r="PK730" s="12"/>
      <c r="PL730" s="12"/>
      <c r="PM730" s="12"/>
      <c r="PN730" s="12"/>
      <c r="PO730" s="12"/>
      <c r="PP730" s="12"/>
    </row>
    <row r="731">
      <c r="A731" s="452"/>
      <c r="B731" s="45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12"/>
      <c r="GA731" s="12"/>
      <c r="GB731" s="12"/>
      <c r="GC731" s="12"/>
      <c r="GD731" s="12"/>
      <c r="GE731" s="12"/>
      <c r="GF731" s="12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12"/>
      <c r="HA731" s="12"/>
      <c r="HB731" s="12"/>
      <c r="HC731" s="12"/>
      <c r="HD731" s="12"/>
      <c r="HE731" s="12"/>
      <c r="HF731" s="12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  <c r="HZ731" s="12"/>
      <c r="IA731" s="12"/>
      <c r="IB731" s="12"/>
      <c r="IC731" s="12"/>
      <c r="ID731" s="12"/>
      <c r="IE731" s="12"/>
      <c r="IF731" s="12"/>
      <c r="IG731" s="12"/>
      <c r="IH731" s="12"/>
      <c r="II731" s="12"/>
      <c r="IJ731" s="12"/>
      <c r="IK731" s="12"/>
      <c r="IL731" s="12"/>
      <c r="IM731" s="12"/>
      <c r="IN731" s="12"/>
      <c r="IO731" s="12"/>
      <c r="IP731" s="12"/>
      <c r="IQ731" s="12"/>
      <c r="IR731" s="12"/>
      <c r="IS731" s="12"/>
      <c r="IT731" s="12"/>
      <c r="IU731" s="12"/>
      <c r="IV731" s="12"/>
      <c r="IW731" s="12"/>
      <c r="IX731" s="12"/>
      <c r="IY731" s="12"/>
      <c r="IZ731" s="12"/>
      <c r="JA731" s="12"/>
      <c r="JB731" s="12"/>
      <c r="JC731" s="12"/>
      <c r="JD731" s="12"/>
      <c r="JE731" s="12"/>
      <c r="JF731" s="12"/>
      <c r="JG731" s="12"/>
      <c r="JH731" s="12"/>
      <c r="JI731" s="12"/>
      <c r="JJ731" s="12"/>
      <c r="JK731" s="12"/>
      <c r="JL731" s="12"/>
      <c r="JM731" s="12"/>
      <c r="JN731" s="12"/>
      <c r="JO731" s="12"/>
      <c r="JP731" s="12"/>
      <c r="JQ731" s="12"/>
      <c r="JR731" s="12"/>
      <c r="JS731" s="12"/>
      <c r="JT731" s="12"/>
      <c r="JU731" s="12"/>
      <c r="JV731" s="12"/>
      <c r="JW731" s="12"/>
      <c r="JX731" s="12"/>
      <c r="JY731" s="12"/>
      <c r="JZ731" s="12"/>
      <c r="KA731" s="12"/>
      <c r="KB731" s="12"/>
      <c r="KC731" s="12"/>
      <c r="KD731" s="12"/>
      <c r="KE731" s="12"/>
      <c r="KF731" s="12"/>
      <c r="KG731" s="12"/>
      <c r="KH731" s="12"/>
      <c r="KI731" s="12"/>
      <c r="KJ731" s="12"/>
      <c r="KK731" s="12"/>
      <c r="KL731" s="12"/>
      <c r="KM731" s="12"/>
      <c r="KN731" s="12"/>
      <c r="KO731" s="12"/>
      <c r="KP731" s="12"/>
      <c r="KQ731" s="12"/>
      <c r="KR731" s="12"/>
      <c r="KS731" s="12"/>
      <c r="KT731" s="12"/>
      <c r="KU731" s="12"/>
      <c r="KV731" s="12"/>
      <c r="KW731" s="12"/>
      <c r="KX731" s="12"/>
      <c r="KY731" s="12"/>
      <c r="KZ731" s="12"/>
      <c r="LA731" s="12"/>
      <c r="LB731" s="12"/>
      <c r="LC731" s="12"/>
      <c r="LD731" s="12"/>
      <c r="LE731" s="12"/>
      <c r="LF731" s="12"/>
      <c r="LG731" s="12"/>
      <c r="LH731" s="12"/>
      <c r="LI731" s="12"/>
      <c r="LJ731" s="12"/>
      <c r="LK731" s="12"/>
      <c r="LL731" s="12"/>
      <c r="LM731" s="12"/>
      <c r="LN731" s="12"/>
      <c r="LO731" s="12"/>
      <c r="LP731" s="12"/>
      <c r="LQ731" s="12"/>
      <c r="LR731" s="12"/>
      <c r="LS731" s="12"/>
      <c r="LT731" s="12"/>
      <c r="LU731" s="12"/>
      <c r="LV731" s="12"/>
      <c r="LW731" s="12"/>
      <c r="LX731" s="12"/>
      <c r="LY731" s="12"/>
      <c r="LZ731" s="12"/>
      <c r="MA731" s="12"/>
      <c r="MB731" s="12"/>
      <c r="MC731" s="12"/>
      <c r="MD731" s="12"/>
      <c r="ME731" s="12"/>
      <c r="MF731" s="12"/>
      <c r="MG731" s="12"/>
      <c r="MH731" s="12"/>
      <c r="MI731" s="12"/>
      <c r="MJ731" s="12"/>
      <c r="MK731" s="12"/>
      <c r="ML731" s="12"/>
      <c r="MM731" s="12"/>
      <c r="MN731" s="12"/>
      <c r="MO731" s="12"/>
      <c r="MP731" s="12"/>
      <c r="MQ731" s="12"/>
      <c r="MR731" s="12"/>
      <c r="MS731" s="12"/>
      <c r="MT731" s="12"/>
      <c r="MU731" s="12"/>
      <c r="MV731" s="12"/>
      <c r="MW731" s="12"/>
      <c r="MX731" s="12"/>
      <c r="MY731" s="12"/>
      <c r="MZ731" s="12"/>
      <c r="NA731" s="12"/>
      <c r="NB731" s="12"/>
      <c r="NC731" s="12"/>
      <c r="ND731" s="12"/>
      <c r="NE731" s="12"/>
      <c r="NF731" s="12"/>
      <c r="NG731" s="12"/>
      <c r="NH731" s="12"/>
      <c r="NI731" s="12"/>
      <c r="NJ731" s="12"/>
      <c r="NK731" s="12"/>
      <c r="NL731" s="12"/>
      <c r="NM731" s="12"/>
      <c r="NN731" s="12"/>
      <c r="NO731" s="12"/>
      <c r="NP731" s="12"/>
      <c r="NQ731" s="12"/>
      <c r="NR731" s="12"/>
      <c r="NS731" s="12"/>
      <c r="NT731" s="12"/>
      <c r="NU731" s="12"/>
      <c r="NV731" s="12"/>
      <c r="NW731" s="12"/>
      <c r="NX731" s="12"/>
      <c r="NY731" s="12"/>
      <c r="NZ731" s="12"/>
      <c r="OA731" s="12"/>
      <c r="OB731" s="12"/>
      <c r="OC731" s="12"/>
      <c r="OD731" s="12"/>
      <c r="OE731" s="12"/>
      <c r="OF731" s="12"/>
      <c r="OG731" s="12"/>
      <c r="OH731" s="12"/>
      <c r="OI731" s="12"/>
      <c r="OJ731" s="12"/>
      <c r="OK731" s="12"/>
      <c r="OL731" s="12"/>
      <c r="OM731" s="12"/>
      <c r="ON731" s="12"/>
      <c r="OO731" s="12"/>
      <c r="OP731" s="12"/>
      <c r="OQ731" s="12"/>
      <c r="OR731" s="12"/>
      <c r="OS731" s="12"/>
      <c r="OT731" s="12"/>
      <c r="OU731" s="12"/>
      <c r="OV731" s="12"/>
      <c r="OW731" s="12"/>
      <c r="OX731" s="12"/>
      <c r="OY731" s="12"/>
      <c r="OZ731" s="12"/>
      <c r="PA731" s="12"/>
      <c r="PB731" s="12"/>
      <c r="PC731" s="12"/>
      <c r="PD731" s="12"/>
      <c r="PE731" s="12"/>
      <c r="PF731" s="12"/>
      <c r="PG731" s="12"/>
      <c r="PH731" s="12"/>
      <c r="PI731" s="12"/>
      <c r="PJ731" s="12"/>
      <c r="PK731" s="12"/>
      <c r="PL731" s="12"/>
      <c r="PM731" s="12"/>
      <c r="PN731" s="12"/>
      <c r="PO731" s="12"/>
      <c r="PP731" s="12"/>
    </row>
    <row r="732">
      <c r="A732" s="452"/>
      <c r="B732" s="45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12"/>
      <c r="GA732" s="12"/>
      <c r="GB732" s="12"/>
      <c r="GC732" s="12"/>
      <c r="GD732" s="12"/>
      <c r="GE732" s="12"/>
      <c r="GF732" s="12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12"/>
      <c r="HA732" s="12"/>
      <c r="HB732" s="12"/>
      <c r="HC732" s="12"/>
      <c r="HD732" s="12"/>
      <c r="HE732" s="12"/>
      <c r="HF732" s="12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  <c r="HZ732" s="12"/>
      <c r="IA732" s="12"/>
      <c r="IB732" s="12"/>
      <c r="IC732" s="12"/>
      <c r="ID732" s="12"/>
      <c r="IE732" s="12"/>
      <c r="IF732" s="12"/>
      <c r="IG732" s="12"/>
      <c r="IH732" s="12"/>
      <c r="II732" s="12"/>
      <c r="IJ732" s="12"/>
      <c r="IK732" s="12"/>
      <c r="IL732" s="12"/>
      <c r="IM732" s="12"/>
      <c r="IN732" s="12"/>
      <c r="IO732" s="12"/>
      <c r="IP732" s="12"/>
      <c r="IQ732" s="12"/>
      <c r="IR732" s="12"/>
      <c r="IS732" s="12"/>
      <c r="IT732" s="12"/>
      <c r="IU732" s="12"/>
      <c r="IV732" s="12"/>
      <c r="IW732" s="12"/>
      <c r="IX732" s="12"/>
      <c r="IY732" s="12"/>
      <c r="IZ732" s="12"/>
      <c r="JA732" s="12"/>
      <c r="JB732" s="12"/>
      <c r="JC732" s="12"/>
      <c r="JD732" s="12"/>
      <c r="JE732" s="12"/>
      <c r="JF732" s="12"/>
      <c r="JG732" s="12"/>
      <c r="JH732" s="12"/>
      <c r="JI732" s="12"/>
      <c r="JJ732" s="12"/>
      <c r="JK732" s="12"/>
      <c r="JL732" s="12"/>
      <c r="JM732" s="12"/>
      <c r="JN732" s="12"/>
      <c r="JO732" s="12"/>
      <c r="JP732" s="12"/>
      <c r="JQ732" s="12"/>
      <c r="JR732" s="12"/>
      <c r="JS732" s="12"/>
      <c r="JT732" s="12"/>
      <c r="JU732" s="12"/>
      <c r="JV732" s="12"/>
      <c r="JW732" s="12"/>
      <c r="JX732" s="12"/>
      <c r="JY732" s="12"/>
      <c r="JZ732" s="12"/>
      <c r="KA732" s="12"/>
      <c r="KB732" s="12"/>
      <c r="KC732" s="12"/>
      <c r="KD732" s="12"/>
      <c r="KE732" s="12"/>
      <c r="KF732" s="12"/>
      <c r="KG732" s="12"/>
      <c r="KH732" s="12"/>
      <c r="KI732" s="12"/>
      <c r="KJ732" s="12"/>
      <c r="KK732" s="12"/>
      <c r="KL732" s="12"/>
      <c r="KM732" s="12"/>
      <c r="KN732" s="12"/>
      <c r="KO732" s="12"/>
      <c r="KP732" s="12"/>
      <c r="KQ732" s="12"/>
      <c r="KR732" s="12"/>
      <c r="KS732" s="12"/>
      <c r="KT732" s="12"/>
      <c r="KU732" s="12"/>
      <c r="KV732" s="12"/>
      <c r="KW732" s="12"/>
      <c r="KX732" s="12"/>
      <c r="KY732" s="12"/>
      <c r="KZ732" s="12"/>
      <c r="LA732" s="12"/>
      <c r="LB732" s="12"/>
      <c r="LC732" s="12"/>
      <c r="LD732" s="12"/>
      <c r="LE732" s="12"/>
      <c r="LF732" s="12"/>
      <c r="LG732" s="12"/>
      <c r="LH732" s="12"/>
      <c r="LI732" s="12"/>
      <c r="LJ732" s="12"/>
      <c r="LK732" s="12"/>
      <c r="LL732" s="12"/>
      <c r="LM732" s="12"/>
      <c r="LN732" s="12"/>
      <c r="LO732" s="12"/>
      <c r="LP732" s="12"/>
      <c r="LQ732" s="12"/>
      <c r="LR732" s="12"/>
      <c r="LS732" s="12"/>
      <c r="LT732" s="12"/>
      <c r="LU732" s="12"/>
      <c r="LV732" s="12"/>
      <c r="LW732" s="12"/>
      <c r="LX732" s="12"/>
      <c r="LY732" s="12"/>
      <c r="LZ732" s="12"/>
      <c r="MA732" s="12"/>
      <c r="MB732" s="12"/>
      <c r="MC732" s="12"/>
      <c r="MD732" s="12"/>
      <c r="ME732" s="12"/>
      <c r="MF732" s="12"/>
      <c r="MG732" s="12"/>
      <c r="MH732" s="12"/>
      <c r="MI732" s="12"/>
      <c r="MJ732" s="12"/>
      <c r="MK732" s="12"/>
      <c r="ML732" s="12"/>
      <c r="MM732" s="12"/>
      <c r="MN732" s="12"/>
      <c r="MO732" s="12"/>
      <c r="MP732" s="12"/>
      <c r="MQ732" s="12"/>
      <c r="MR732" s="12"/>
      <c r="MS732" s="12"/>
      <c r="MT732" s="12"/>
      <c r="MU732" s="12"/>
      <c r="MV732" s="12"/>
      <c r="MW732" s="12"/>
      <c r="MX732" s="12"/>
      <c r="MY732" s="12"/>
      <c r="MZ732" s="12"/>
      <c r="NA732" s="12"/>
      <c r="NB732" s="12"/>
      <c r="NC732" s="12"/>
      <c r="ND732" s="12"/>
      <c r="NE732" s="12"/>
      <c r="NF732" s="12"/>
      <c r="NG732" s="12"/>
      <c r="NH732" s="12"/>
      <c r="NI732" s="12"/>
      <c r="NJ732" s="12"/>
      <c r="NK732" s="12"/>
      <c r="NL732" s="12"/>
      <c r="NM732" s="12"/>
      <c r="NN732" s="12"/>
      <c r="NO732" s="12"/>
      <c r="NP732" s="12"/>
      <c r="NQ732" s="12"/>
      <c r="NR732" s="12"/>
      <c r="NS732" s="12"/>
      <c r="NT732" s="12"/>
      <c r="NU732" s="12"/>
      <c r="NV732" s="12"/>
      <c r="NW732" s="12"/>
      <c r="NX732" s="12"/>
      <c r="NY732" s="12"/>
      <c r="NZ732" s="12"/>
      <c r="OA732" s="12"/>
      <c r="OB732" s="12"/>
      <c r="OC732" s="12"/>
      <c r="OD732" s="12"/>
      <c r="OE732" s="12"/>
      <c r="OF732" s="12"/>
      <c r="OG732" s="12"/>
      <c r="OH732" s="12"/>
      <c r="OI732" s="12"/>
      <c r="OJ732" s="12"/>
      <c r="OK732" s="12"/>
      <c r="OL732" s="12"/>
      <c r="OM732" s="12"/>
      <c r="ON732" s="12"/>
      <c r="OO732" s="12"/>
      <c r="OP732" s="12"/>
      <c r="OQ732" s="12"/>
      <c r="OR732" s="12"/>
      <c r="OS732" s="12"/>
      <c r="OT732" s="12"/>
      <c r="OU732" s="12"/>
      <c r="OV732" s="12"/>
      <c r="OW732" s="12"/>
      <c r="OX732" s="12"/>
      <c r="OY732" s="12"/>
      <c r="OZ732" s="12"/>
      <c r="PA732" s="12"/>
      <c r="PB732" s="12"/>
      <c r="PC732" s="12"/>
      <c r="PD732" s="12"/>
      <c r="PE732" s="12"/>
      <c r="PF732" s="12"/>
      <c r="PG732" s="12"/>
      <c r="PH732" s="12"/>
      <c r="PI732" s="12"/>
      <c r="PJ732" s="12"/>
      <c r="PK732" s="12"/>
      <c r="PL732" s="12"/>
      <c r="PM732" s="12"/>
      <c r="PN732" s="12"/>
      <c r="PO732" s="12"/>
      <c r="PP732" s="12"/>
    </row>
    <row r="733">
      <c r="A733" s="452"/>
      <c r="B733" s="45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12"/>
      <c r="GA733" s="12"/>
      <c r="GB733" s="12"/>
      <c r="GC733" s="12"/>
      <c r="GD733" s="12"/>
      <c r="GE733" s="12"/>
      <c r="GF733" s="12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12"/>
      <c r="HA733" s="12"/>
      <c r="HB733" s="12"/>
      <c r="HC733" s="12"/>
      <c r="HD733" s="12"/>
      <c r="HE733" s="12"/>
      <c r="HF733" s="12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  <c r="HZ733" s="12"/>
      <c r="IA733" s="12"/>
      <c r="IB733" s="12"/>
      <c r="IC733" s="12"/>
      <c r="ID733" s="12"/>
      <c r="IE733" s="12"/>
      <c r="IF733" s="12"/>
      <c r="IG733" s="12"/>
      <c r="IH733" s="12"/>
      <c r="II733" s="12"/>
      <c r="IJ733" s="12"/>
      <c r="IK733" s="12"/>
      <c r="IL733" s="12"/>
      <c r="IM733" s="12"/>
      <c r="IN733" s="12"/>
      <c r="IO733" s="12"/>
      <c r="IP733" s="12"/>
      <c r="IQ733" s="12"/>
      <c r="IR733" s="12"/>
      <c r="IS733" s="12"/>
      <c r="IT733" s="12"/>
      <c r="IU733" s="12"/>
      <c r="IV733" s="12"/>
      <c r="IW733" s="12"/>
      <c r="IX733" s="12"/>
      <c r="IY733" s="12"/>
      <c r="IZ733" s="12"/>
      <c r="JA733" s="12"/>
      <c r="JB733" s="12"/>
      <c r="JC733" s="12"/>
      <c r="JD733" s="12"/>
      <c r="JE733" s="12"/>
      <c r="JF733" s="12"/>
      <c r="JG733" s="12"/>
      <c r="JH733" s="12"/>
      <c r="JI733" s="12"/>
      <c r="JJ733" s="12"/>
      <c r="JK733" s="12"/>
      <c r="JL733" s="12"/>
      <c r="JM733" s="12"/>
      <c r="JN733" s="12"/>
      <c r="JO733" s="12"/>
      <c r="JP733" s="12"/>
      <c r="JQ733" s="12"/>
      <c r="JR733" s="12"/>
      <c r="JS733" s="12"/>
      <c r="JT733" s="12"/>
      <c r="JU733" s="12"/>
      <c r="JV733" s="12"/>
      <c r="JW733" s="12"/>
      <c r="JX733" s="12"/>
      <c r="JY733" s="12"/>
      <c r="JZ733" s="12"/>
      <c r="KA733" s="12"/>
      <c r="KB733" s="12"/>
      <c r="KC733" s="12"/>
      <c r="KD733" s="12"/>
      <c r="KE733" s="12"/>
      <c r="KF733" s="12"/>
      <c r="KG733" s="12"/>
      <c r="KH733" s="12"/>
      <c r="KI733" s="12"/>
      <c r="KJ733" s="12"/>
      <c r="KK733" s="12"/>
      <c r="KL733" s="12"/>
      <c r="KM733" s="12"/>
      <c r="KN733" s="12"/>
      <c r="KO733" s="12"/>
      <c r="KP733" s="12"/>
      <c r="KQ733" s="12"/>
      <c r="KR733" s="12"/>
      <c r="KS733" s="12"/>
      <c r="KT733" s="12"/>
      <c r="KU733" s="12"/>
      <c r="KV733" s="12"/>
      <c r="KW733" s="12"/>
      <c r="KX733" s="12"/>
      <c r="KY733" s="12"/>
      <c r="KZ733" s="12"/>
      <c r="LA733" s="12"/>
      <c r="LB733" s="12"/>
      <c r="LC733" s="12"/>
      <c r="LD733" s="12"/>
      <c r="LE733" s="12"/>
      <c r="LF733" s="12"/>
      <c r="LG733" s="12"/>
      <c r="LH733" s="12"/>
      <c r="LI733" s="12"/>
      <c r="LJ733" s="12"/>
      <c r="LK733" s="12"/>
      <c r="LL733" s="12"/>
      <c r="LM733" s="12"/>
      <c r="LN733" s="12"/>
      <c r="LO733" s="12"/>
      <c r="LP733" s="12"/>
      <c r="LQ733" s="12"/>
      <c r="LR733" s="12"/>
      <c r="LS733" s="12"/>
      <c r="LT733" s="12"/>
      <c r="LU733" s="12"/>
      <c r="LV733" s="12"/>
      <c r="LW733" s="12"/>
      <c r="LX733" s="12"/>
      <c r="LY733" s="12"/>
      <c r="LZ733" s="12"/>
      <c r="MA733" s="12"/>
      <c r="MB733" s="12"/>
      <c r="MC733" s="12"/>
      <c r="MD733" s="12"/>
      <c r="ME733" s="12"/>
      <c r="MF733" s="12"/>
      <c r="MG733" s="12"/>
      <c r="MH733" s="12"/>
      <c r="MI733" s="12"/>
      <c r="MJ733" s="12"/>
      <c r="MK733" s="12"/>
      <c r="ML733" s="12"/>
      <c r="MM733" s="12"/>
      <c r="MN733" s="12"/>
      <c r="MO733" s="12"/>
      <c r="MP733" s="12"/>
      <c r="MQ733" s="12"/>
      <c r="MR733" s="12"/>
      <c r="MS733" s="12"/>
      <c r="MT733" s="12"/>
      <c r="MU733" s="12"/>
      <c r="MV733" s="12"/>
      <c r="MW733" s="12"/>
      <c r="MX733" s="12"/>
      <c r="MY733" s="12"/>
      <c r="MZ733" s="12"/>
      <c r="NA733" s="12"/>
      <c r="NB733" s="12"/>
      <c r="NC733" s="12"/>
      <c r="ND733" s="12"/>
      <c r="NE733" s="12"/>
      <c r="NF733" s="12"/>
      <c r="NG733" s="12"/>
      <c r="NH733" s="12"/>
      <c r="NI733" s="12"/>
      <c r="NJ733" s="12"/>
      <c r="NK733" s="12"/>
      <c r="NL733" s="12"/>
      <c r="NM733" s="12"/>
      <c r="NN733" s="12"/>
      <c r="NO733" s="12"/>
      <c r="NP733" s="12"/>
      <c r="NQ733" s="12"/>
      <c r="NR733" s="12"/>
      <c r="NS733" s="12"/>
      <c r="NT733" s="12"/>
      <c r="NU733" s="12"/>
      <c r="NV733" s="12"/>
      <c r="NW733" s="12"/>
      <c r="NX733" s="12"/>
      <c r="NY733" s="12"/>
      <c r="NZ733" s="12"/>
      <c r="OA733" s="12"/>
      <c r="OB733" s="12"/>
      <c r="OC733" s="12"/>
      <c r="OD733" s="12"/>
      <c r="OE733" s="12"/>
      <c r="OF733" s="12"/>
      <c r="OG733" s="12"/>
      <c r="OH733" s="12"/>
      <c r="OI733" s="12"/>
      <c r="OJ733" s="12"/>
      <c r="OK733" s="12"/>
      <c r="OL733" s="12"/>
      <c r="OM733" s="12"/>
      <c r="ON733" s="12"/>
      <c r="OO733" s="12"/>
      <c r="OP733" s="12"/>
      <c r="OQ733" s="12"/>
      <c r="OR733" s="12"/>
      <c r="OS733" s="12"/>
      <c r="OT733" s="12"/>
      <c r="OU733" s="12"/>
      <c r="OV733" s="12"/>
      <c r="OW733" s="12"/>
      <c r="OX733" s="12"/>
      <c r="OY733" s="12"/>
      <c r="OZ733" s="12"/>
      <c r="PA733" s="12"/>
      <c r="PB733" s="12"/>
      <c r="PC733" s="12"/>
      <c r="PD733" s="12"/>
      <c r="PE733" s="12"/>
      <c r="PF733" s="12"/>
      <c r="PG733" s="12"/>
      <c r="PH733" s="12"/>
      <c r="PI733" s="12"/>
      <c r="PJ733" s="12"/>
      <c r="PK733" s="12"/>
      <c r="PL733" s="12"/>
      <c r="PM733" s="12"/>
      <c r="PN733" s="12"/>
      <c r="PO733" s="12"/>
      <c r="PP733" s="12"/>
    </row>
    <row r="734">
      <c r="A734" s="452"/>
      <c r="B734" s="45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12"/>
      <c r="GA734" s="12"/>
      <c r="GB734" s="12"/>
      <c r="GC734" s="12"/>
      <c r="GD734" s="12"/>
      <c r="GE734" s="12"/>
      <c r="GF734" s="12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12"/>
      <c r="HA734" s="12"/>
      <c r="HB734" s="12"/>
      <c r="HC734" s="12"/>
      <c r="HD734" s="12"/>
      <c r="HE734" s="12"/>
      <c r="HF734" s="12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  <c r="HZ734" s="12"/>
      <c r="IA734" s="12"/>
      <c r="IB734" s="12"/>
      <c r="IC734" s="12"/>
      <c r="ID734" s="12"/>
      <c r="IE734" s="12"/>
      <c r="IF734" s="12"/>
      <c r="IG734" s="12"/>
      <c r="IH734" s="12"/>
      <c r="II734" s="12"/>
      <c r="IJ734" s="12"/>
      <c r="IK734" s="12"/>
      <c r="IL734" s="12"/>
      <c r="IM734" s="12"/>
      <c r="IN734" s="12"/>
      <c r="IO734" s="12"/>
      <c r="IP734" s="12"/>
      <c r="IQ734" s="12"/>
      <c r="IR734" s="12"/>
      <c r="IS734" s="12"/>
      <c r="IT734" s="12"/>
      <c r="IU734" s="12"/>
      <c r="IV734" s="12"/>
      <c r="IW734" s="12"/>
      <c r="IX734" s="12"/>
      <c r="IY734" s="12"/>
      <c r="IZ734" s="12"/>
      <c r="JA734" s="12"/>
      <c r="JB734" s="12"/>
      <c r="JC734" s="12"/>
      <c r="JD734" s="12"/>
      <c r="JE734" s="12"/>
      <c r="JF734" s="12"/>
      <c r="JG734" s="12"/>
      <c r="JH734" s="12"/>
      <c r="JI734" s="12"/>
      <c r="JJ734" s="12"/>
      <c r="JK734" s="12"/>
      <c r="JL734" s="12"/>
      <c r="JM734" s="12"/>
      <c r="JN734" s="12"/>
      <c r="JO734" s="12"/>
      <c r="JP734" s="12"/>
      <c r="JQ734" s="12"/>
      <c r="JR734" s="12"/>
      <c r="JS734" s="12"/>
      <c r="JT734" s="12"/>
      <c r="JU734" s="12"/>
      <c r="JV734" s="12"/>
      <c r="JW734" s="12"/>
      <c r="JX734" s="12"/>
      <c r="JY734" s="12"/>
      <c r="JZ734" s="12"/>
      <c r="KA734" s="12"/>
      <c r="KB734" s="12"/>
      <c r="KC734" s="12"/>
      <c r="KD734" s="12"/>
      <c r="KE734" s="12"/>
      <c r="KF734" s="12"/>
      <c r="KG734" s="12"/>
      <c r="KH734" s="12"/>
      <c r="KI734" s="12"/>
      <c r="KJ734" s="12"/>
      <c r="KK734" s="12"/>
      <c r="KL734" s="12"/>
      <c r="KM734" s="12"/>
      <c r="KN734" s="12"/>
      <c r="KO734" s="12"/>
      <c r="KP734" s="12"/>
      <c r="KQ734" s="12"/>
      <c r="KR734" s="12"/>
      <c r="KS734" s="12"/>
      <c r="KT734" s="12"/>
      <c r="KU734" s="12"/>
      <c r="KV734" s="12"/>
      <c r="KW734" s="12"/>
      <c r="KX734" s="12"/>
      <c r="KY734" s="12"/>
      <c r="KZ734" s="12"/>
      <c r="LA734" s="12"/>
      <c r="LB734" s="12"/>
      <c r="LC734" s="12"/>
      <c r="LD734" s="12"/>
      <c r="LE734" s="12"/>
      <c r="LF734" s="12"/>
      <c r="LG734" s="12"/>
      <c r="LH734" s="12"/>
      <c r="LI734" s="12"/>
      <c r="LJ734" s="12"/>
      <c r="LK734" s="12"/>
      <c r="LL734" s="12"/>
      <c r="LM734" s="12"/>
      <c r="LN734" s="12"/>
      <c r="LO734" s="12"/>
      <c r="LP734" s="12"/>
      <c r="LQ734" s="12"/>
      <c r="LR734" s="12"/>
      <c r="LS734" s="12"/>
      <c r="LT734" s="12"/>
      <c r="LU734" s="12"/>
      <c r="LV734" s="12"/>
      <c r="LW734" s="12"/>
      <c r="LX734" s="12"/>
      <c r="LY734" s="12"/>
      <c r="LZ734" s="12"/>
      <c r="MA734" s="12"/>
      <c r="MB734" s="12"/>
      <c r="MC734" s="12"/>
      <c r="MD734" s="12"/>
      <c r="ME734" s="12"/>
      <c r="MF734" s="12"/>
      <c r="MG734" s="12"/>
      <c r="MH734" s="12"/>
      <c r="MI734" s="12"/>
      <c r="MJ734" s="12"/>
      <c r="MK734" s="12"/>
      <c r="ML734" s="12"/>
      <c r="MM734" s="12"/>
      <c r="MN734" s="12"/>
      <c r="MO734" s="12"/>
      <c r="MP734" s="12"/>
      <c r="MQ734" s="12"/>
      <c r="MR734" s="12"/>
      <c r="MS734" s="12"/>
      <c r="MT734" s="12"/>
      <c r="MU734" s="12"/>
      <c r="MV734" s="12"/>
      <c r="MW734" s="12"/>
      <c r="MX734" s="12"/>
      <c r="MY734" s="12"/>
      <c r="MZ734" s="12"/>
      <c r="NA734" s="12"/>
      <c r="NB734" s="12"/>
      <c r="NC734" s="12"/>
      <c r="ND734" s="12"/>
      <c r="NE734" s="12"/>
      <c r="NF734" s="12"/>
      <c r="NG734" s="12"/>
      <c r="NH734" s="12"/>
      <c r="NI734" s="12"/>
      <c r="NJ734" s="12"/>
      <c r="NK734" s="12"/>
      <c r="NL734" s="12"/>
      <c r="NM734" s="12"/>
      <c r="NN734" s="12"/>
      <c r="NO734" s="12"/>
      <c r="NP734" s="12"/>
      <c r="NQ734" s="12"/>
      <c r="NR734" s="12"/>
      <c r="NS734" s="12"/>
      <c r="NT734" s="12"/>
      <c r="NU734" s="12"/>
      <c r="NV734" s="12"/>
      <c r="NW734" s="12"/>
      <c r="NX734" s="12"/>
      <c r="NY734" s="12"/>
      <c r="NZ734" s="12"/>
      <c r="OA734" s="12"/>
      <c r="OB734" s="12"/>
      <c r="OC734" s="12"/>
      <c r="OD734" s="12"/>
      <c r="OE734" s="12"/>
      <c r="OF734" s="12"/>
      <c r="OG734" s="12"/>
      <c r="OH734" s="12"/>
      <c r="OI734" s="12"/>
      <c r="OJ734" s="12"/>
      <c r="OK734" s="12"/>
      <c r="OL734" s="12"/>
      <c r="OM734" s="12"/>
      <c r="ON734" s="12"/>
      <c r="OO734" s="12"/>
      <c r="OP734" s="12"/>
      <c r="OQ734" s="12"/>
      <c r="OR734" s="12"/>
      <c r="OS734" s="12"/>
      <c r="OT734" s="12"/>
      <c r="OU734" s="12"/>
      <c r="OV734" s="12"/>
      <c r="OW734" s="12"/>
      <c r="OX734" s="12"/>
      <c r="OY734" s="12"/>
      <c r="OZ734" s="12"/>
      <c r="PA734" s="12"/>
      <c r="PB734" s="12"/>
      <c r="PC734" s="12"/>
      <c r="PD734" s="12"/>
      <c r="PE734" s="12"/>
      <c r="PF734" s="12"/>
      <c r="PG734" s="12"/>
      <c r="PH734" s="12"/>
      <c r="PI734" s="12"/>
      <c r="PJ734" s="12"/>
      <c r="PK734" s="12"/>
      <c r="PL734" s="12"/>
      <c r="PM734" s="12"/>
      <c r="PN734" s="12"/>
      <c r="PO734" s="12"/>
      <c r="PP734" s="12"/>
    </row>
    <row r="735">
      <c r="A735" s="452"/>
      <c r="B735" s="45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12"/>
      <c r="GA735" s="12"/>
      <c r="GB735" s="12"/>
      <c r="GC735" s="12"/>
      <c r="GD735" s="12"/>
      <c r="GE735" s="12"/>
      <c r="GF735" s="12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12"/>
      <c r="HA735" s="12"/>
      <c r="HB735" s="12"/>
      <c r="HC735" s="12"/>
      <c r="HD735" s="12"/>
      <c r="HE735" s="12"/>
      <c r="HF735" s="12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  <c r="HZ735" s="12"/>
      <c r="IA735" s="12"/>
      <c r="IB735" s="12"/>
      <c r="IC735" s="12"/>
      <c r="ID735" s="12"/>
      <c r="IE735" s="12"/>
      <c r="IF735" s="12"/>
      <c r="IG735" s="12"/>
      <c r="IH735" s="12"/>
      <c r="II735" s="12"/>
      <c r="IJ735" s="12"/>
      <c r="IK735" s="12"/>
      <c r="IL735" s="12"/>
      <c r="IM735" s="12"/>
      <c r="IN735" s="12"/>
      <c r="IO735" s="12"/>
      <c r="IP735" s="12"/>
      <c r="IQ735" s="12"/>
      <c r="IR735" s="12"/>
      <c r="IS735" s="12"/>
      <c r="IT735" s="12"/>
      <c r="IU735" s="12"/>
      <c r="IV735" s="12"/>
      <c r="IW735" s="12"/>
      <c r="IX735" s="12"/>
      <c r="IY735" s="12"/>
      <c r="IZ735" s="12"/>
      <c r="JA735" s="12"/>
      <c r="JB735" s="12"/>
      <c r="JC735" s="12"/>
      <c r="JD735" s="12"/>
      <c r="JE735" s="12"/>
      <c r="JF735" s="12"/>
      <c r="JG735" s="12"/>
      <c r="JH735" s="12"/>
      <c r="JI735" s="12"/>
      <c r="JJ735" s="12"/>
      <c r="JK735" s="12"/>
      <c r="JL735" s="12"/>
      <c r="JM735" s="12"/>
      <c r="JN735" s="12"/>
      <c r="JO735" s="12"/>
      <c r="JP735" s="12"/>
      <c r="JQ735" s="12"/>
      <c r="JR735" s="12"/>
      <c r="JS735" s="12"/>
      <c r="JT735" s="12"/>
      <c r="JU735" s="12"/>
      <c r="JV735" s="12"/>
      <c r="JW735" s="12"/>
      <c r="JX735" s="12"/>
      <c r="JY735" s="12"/>
      <c r="JZ735" s="12"/>
      <c r="KA735" s="12"/>
      <c r="KB735" s="12"/>
      <c r="KC735" s="12"/>
      <c r="KD735" s="12"/>
      <c r="KE735" s="12"/>
      <c r="KF735" s="12"/>
      <c r="KG735" s="12"/>
      <c r="KH735" s="12"/>
      <c r="KI735" s="12"/>
      <c r="KJ735" s="12"/>
      <c r="KK735" s="12"/>
      <c r="KL735" s="12"/>
      <c r="KM735" s="12"/>
      <c r="KN735" s="12"/>
      <c r="KO735" s="12"/>
      <c r="KP735" s="12"/>
      <c r="KQ735" s="12"/>
      <c r="KR735" s="12"/>
      <c r="KS735" s="12"/>
      <c r="KT735" s="12"/>
      <c r="KU735" s="12"/>
      <c r="KV735" s="12"/>
      <c r="KW735" s="12"/>
      <c r="KX735" s="12"/>
      <c r="KY735" s="12"/>
      <c r="KZ735" s="12"/>
      <c r="LA735" s="12"/>
      <c r="LB735" s="12"/>
      <c r="LC735" s="12"/>
      <c r="LD735" s="12"/>
      <c r="LE735" s="12"/>
      <c r="LF735" s="12"/>
      <c r="LG735" s="12"/>
      <c r="LH735" s="12"/>
      <c r="LI735" s="12"/>
      <c r="LJ735" s="12"/>
      <c r="LK735" s="12"/>
      <c r="LL735" s="12"/>
      <c r="LM735" s="12"/>
      <c r="LN735" s="12"/>
      <c r="LO735" s="12"/>
      <c r="LP735" s="12"/>
      <c r="LQ735" s="12"/>
      <c r="LR735" s="12"/>
      <c r="LS735" s="12"/>
      <c r="LT735" s="12"/>
      <c r="LU735" s="12"/>
      <c r="LV735" s="12"/>
      <c r="LW735" s="12"/>
      <c r="LX735" s="12"/>
      <c r="LY735" s="12"/>
      <c r="LZ735" s="12"/>
      <c r="MA735" s="12"/>
      <c r="MB735" s="12"/>
      <c r="MC735" s="12"/>
      <c r="MD735" s="12"/>
      <c r="ME735" s="12"/>
      <c r="MF735" s="12"/>
      <c r="MG735" s="12"/>
      <c r="MH735" s="12"/>
      <c r="MI735" s="12"/>
      <c r="MJ735" s="12"/>
      <c r="MK735" s="12"/>
      <c r="ML735" s="12"/>
      <c r="MM735" s="12"/>
      <c r="MN735" s="12"/>
      <c r="MO735" s="12"/>
      <c r="MP735" s="12"/>
      <c r="MQ735" s="12"/>
      <c r="MR735" s="12"/>
      <c r="MS735" s="12"/>
      <c r="MT735" s="12"/>
      <c r="MU735" s="12"/>
      <c r="MV735" s="12"/>
      <c r="MW735" s="12"/>
      <c r="MX735" s="12"/>
      <c r="MY735" s="12"/>
      <c r="MZ735" s="12"/>
      <c r="NA735" s="12"/>
      <c r="NB735" s="12"/>
      <c r="NC735" s="12"/>
      <c r="ND735" s="12"/>
      <c r="NE735" s="12"/>
      <c r="NF735" s="12"/>
      <c r="NG735" s="12"/>
      <c r="NH735" s="12"/>
      <c r="NI735" s="12"/>
      <c r="NJ735" s="12"/>
      <c r="NK735" s="12"/>
      <c r="NL735" s="12"/>
      <c r="NM735" s="12"/>
      <c r="NN735" s="12"/>
      <c r="NO735" s="12"/>
      <c r="NP735" s="12"/>
      <c r="NQ735" s="12"/>
      <c r="NR735" s="12"/>
      <c r="NS735" s="12"/>
      <c r="NT735" s="12"/>
      <c r="NU735" s="12"/>
      <c r="NV735" s="12"/>
      <c r="NW735" s="12"/>
      <c r="NX735" s="12"/>
      <c r="NY735" s="12"/>
      <c r="NZ735" s="12"/>
      <c r="OA735" s="12"/>
      <c r="OB735" s="12"/>
      <c r="OC735" s="12"/>
      <c r="OD735" s="12"/>
      <c r="OE735" s="12"/>
      <c r="OF735" s="12"/>
      <c r="OG735" s="12"/>
      <c r="OH735" s="12"/>
      <c r="OI735" s="12"/>
      <c r="OJ735" s="12"/>
      <c r="OK735" s="12"/>
      <c r="OL735" s="12"/>
      <c r="OM735" s="12"/>
      <c r="ON735" s="12"/>
      <c r="OO735" s="12"/>
      <c r="OP735" s="12"/>
      <c r="OQ735" s="12"/>
      <c r="OR735" s="12"/>
      <c r="OS735" s="12"/>
      <c r="OT735" s="12"/>
      <c r="OU735" s="12"/>
      <c r="OV735" s="12"/>
      <c r="OW735" s="12"/>
      <c r="OX735" s="12"/>
      <c r="OY735" s="12"/>
      <c r="OZ735" s="12"/>
      <c r="PA735" s="12"/>
      <c r="PB735" s="12"/>
      <c r="PC735" s="12"/>
      <c r="PD735" s="12"/>
      <c r="PE735" s="12"/>
      <c r="PF735" s="12"/>
      <c r="PG735" s="12"/>
      <c r="PH735" s="12"/>
      <c r="PI735" s="12"/>
      <c r="PJ735" s="12"/>
      <c r="PK735" s="12"/>
      <c r="PL735" s="12"/>
      <c r="PM735" s="12"/>
      <c r="PN735" s="12"/>
      <c r="PO735" s="12"/>
      <c r="PP735" s="12"/>
    </row>
    <row r="736">
      <c r="A736" s="452"/>
      <c r="B736" s="45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  <c r="IB736" s="12"/>
      <c r="IC736" s="12"/>
      <c r="ID736" s="12"/>
      <c r="IE736" s="12"/>
      <c r="IF736" s="12"/>
      <c r="IG736" s="12"/>
      <c r="IH736" s="12"/>
      <c r="II736" s="12"/>
      <c r="IJ736" s="12"/>
      <c r="IK736" s="12"/>
      <c r="IL736" s="12"/>
      <c r="IM736" s="12"/>
      <c r="IN736" s="12"/>
      <c r="IO736" s="12"/>
      <c r="IP736" s="12"/>
      <c r="IQ736" s="12"/>
      <c r="IR736" s="12"/>
      <c r="IS736" s="12"/>
      <c r="IT736" s="12"/>
      <c r="IU736" s="12"/>
      <c r="IV736" s="12"/>
      <c r="IW736" s="12"/>
      <c r="IX736" s="12"/>
      <c r="IY736" s="12"/>
      <c r="IZ736" s="12"/>
      <c r="JA736" s="12"/>
      <c r="JB736" s="12"/>
      <c r="JC736" s="12"/>
      <c r="JD736" s="12"/>
      <c r="JE736" s="12"/>
      <c r="JF736" s="12"/>
      <c r="JG736" s="12"/>
      <c r="JH736" s="12"/>
      <c r="JI736" s="12"/>
      <c r="JJ736" s="12"/>
      <c r="JK736" s="12"/>
      <c r="JL736" s="12"/>
      <c r="JM736" s="12"/>
      <c r="JN736" s="12"/>
      <c r="JO736" s="12"/>
      <c r="JP736" s="12"/>
      <c r="JQ736" s="12"/>
      <c r="JR736" s="12"/>
      <c r="JS736" s="12"/>
      <c r="JT736" s="12"/>
      <c r="JU736" s="12"/>
      <c r="JV736" s="12"/>
      <c r="JW736" s="12"/>
      <c r="JX736" s="12"/>
      <c r="JY736" s="12"/>
      <c r="JZ736" s="12"/>
      <c r="KA736" s="12"/>
      <c r="KB736" s="12"/>
      <c r="KC736" s="12"/>
      <c r="KD736" s="12"/>
      <c r="KE736" s="12"/>
      <c r="KF736" s="12"/>
      <c r="KG736" s="12"/>
      <c r="KH736" s="12"/>
      <c r="KI736" s="12"/>
      <c r="KJ736" s="12"/>
      <c r="KK736" s="12"/>
      <c r="KL736" s="12"/>
      <c r="KM736" s="12"/>
      <c r="KN736" s="12"/>
      <c r="KO736" s="12"/>
      <c r="KP736" s="12"/>
      <c r="KQ736" s="12"/>
      <c r="KR736" s="12"/>
      <c r="KS736" s="12"/>
      <c r="KT736" s="12"/>
      <c r="KU736" s="12"/>
      <c r="KV736" s="12"/>
      <c r="KW736" s="12"/>
      <c r="KX736" s="12"/>
      <c r="KY736" s="12"/>
      <c r="KZ736" s="12"/>
      <c r="LA736" s="12"/>
      <c r="LB736" s="12"/>
      <c r="LC736" s="12"/>
      <c r="LD736" s="12"/>
      <c r="LE736" s="12"/>
      <c r="LF736" s="12"/>
      <c r="LG736" s="12"/>
      <c r="LH736" s="12"/>
      <c r="LI736" s="12"/>
      <c r="LJ736" s="12"/>
      <c r="LK736" s="12"/>
      <c r="LL736" s="12"/>
      <c r="LM736" s="12"/>
      <c r="LN736" s="12"/>
      <c r="LO736" s="12"/>
      <c r="LP736" s="12"/>
      <c r="LQ736" s="12"/>
      <c r="LR736" s="12"/>
      <c r="LS736" s="12"/>
      <c r="LT736" s="12"/>
      <c r="LU736" s="12"/>
      <c r="LV736" s="12"/>
      <c r="LW736" s="12"/>
      <c r="LX736" s="12"/>
      <c r="LY736" s="12"/>
      <c r="LZ736" s="12"/>
      <c r="MA736" s="12"/>
      <c r="MB736" s="12"/>
      <c r="MC736" s="12"/>
      <c r="MD736" s="12"/>
      <c r="ME736" s="12"/>
      <c r="MF736" s="12"/>
      <c r="MG736" s="12"/>
      <c r="MH736" s="12"/>
      <c r="MI736" s="12"/>
      <c r="MJ736" s="12"/>
      <c r="MK736" s="12"/>
      <c r="ML736" s="12"/>
      <c r="MM736" s="12"/>
      <c r="MN736" s="12"/>
      <c r="MO736" s="12"/>
      <c r="MP736" s="12"/>
      <c r="MQ736" s="12"/>
      <c r="MR736" s="12"/>
      <c r="MS736" s="12"/>
      <c r="MT736" s="12"/>
      <c r="MU736" s="12"/>
      <c r="MV736" s="12"/>
      <c r="MW736" s="12"/>
      <c r="MX736" s="12"/>
      <c r="MY736" s="12"/>
      <c r="MZ736" s="12"/>
      <c r="NA736" s="12"/>
      <c r="NB736" s="12"/>
      <c r="NC736" s="12"/>
      <c r="ND736" s="12"/>
      <c r="NE736" s="12"/>
      <c r="NF736" s="12"/>
      <c r="NG736" s="12"/>
      <c r="NH736" s="12"/>
      <c r="NI736" s="12"/>
      <c r="NJ736" s="12"/>
      <c r="NK736" s="12"/>
      <c r="NL736" s="12"/>
      <c r="NM736" s="12"/>
      <c r="NN736" s="12"/>
      <c r="NO736" s="12"/>
      <c r="NP736" s="12"/>
      <c r="NQ736" s="12"/>
      <c r="NR736" s="12"/>
      <c r="NS736" s="12"/>
      <c r="NT736" s="12"/>
      <c r="NU736" s="12"/>
      <c r="NV736" s="12"/>
      <c r="NW736" s="12"/>
      <c r="NX736" s="12"/>
      <c r="NY736" s="12"/>
      <c r="NZ736" s="12"/>
      <c r="OA736" s="12"/>
      <c r="OB736" s="12"/>
      <c r="OC736" s="12"/>
      <c r="OD736" s="12"/>
      <c r="OE736" s="12"/>
      <c r="OF736" s="12"/>
      <c r="OG736" s="12"/>
      <c r="OH736" s="12"/>
      <c r="OI736" s="12"/>
      <c r="OJ736" s="12"/>
      <c r="OK736" s="12"/>
      <c r="OL736" s="12"/>
      <c r="OM736" s="12"/>
      <c r="ON736" s="12"/>
      <c r="OO736" s="12"/>
      <c r="OP736" s="12"/>
      <c r="OQ736" s="12"/>
      <c r="OR736" s="12"/>
      <c r="OS736" s="12"/>
      <c r="OT736" s="12"/>
      <c r="OU736" s="12"/>
      <c r="OV736" s="12"/>
      <c r="OW736" s="12"/>
      <c r="OX736" s="12"/>
      <c r="OY736" s="12"/>
      <c r="OZ736" s="12"/>
      <c r="PA736" s="12"/>
      <c r="PB736" s="12"/>
      <c r="PC736" s="12"/>
      <c r="PD736" s="12"/>
      <c r="PE736" s="12"/>
      <c r="PF736" s="12"/>
      <c r="PG736" s="12"/>
      <c r="PH736" s="12"/>
      <c r="PI736" s="12"/>
      <c r="PJ736" s="12"/>
      <c r="PK736" s="12"/>
      <c r="PL736" s="12"/>
      <c r="PM736" s="12"/>
      <c r="PN736" s="12"/>
      <c r="PO736" s="12"/>
      <c r="PP736" s="12"/>
    </row>
    <row r="737">
      <c r="A737" s="452"/>
      <c r="B737" s="45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  <c r="HZ737" s="12"/>
      <c r="IA737" s="12"/>
      <c r="IB737" s="12"/>
      <c r="IC737" s="12"/>
      <c r="ID737" s="12"/>
      <c r="IE737" s="12"/>
      <c r="IF737" s="12"/>
      <c r="IG737" s="12"/>
      <c r="IH737" s="12"/>
      <c r="II737" s="12"/>
      <c r="IJ737" s="12"/>
      <c r="IK737" s="12"/>
      <c r="IL737" s="12"/>
      <c r="IM737" s="12"/>
      <c r="IN737" s="12"/>
      <c r="IO737" s="12"/>
      <c r="IP737" s="12"/>
      <c r="IQ737" s="12"/>
      <c r="IR737" s="12"/>
      <c r="IS737" s="12"/>
      <c r="IT737" s="12"/>
      <c r="IU737" s="12"/>
      <c r="IV737" s="12"/>
      <c r="IW737" s="12"/>
      <c r="IX737" s="12"/>
      <c r="IY737" s="12"/>
      <c r="IZ737" s="12"/>
      <c r="JA737" s="12"/>
      <c r="JB737" s="12"/>
      <c r="JC737" s="12"/>
      <c r="JD737" s="12"/>
      <c r="JE737" s="12"/>
      <c r="JF737" s="12"/>
      <c r="JG737" s="12"/>
      <c r="JH737" s="12"/>
      <c r="JI737" s="12"/>
      <c r="JJ737" s="12"/>
      <c r="JK737" s="12"/>
      <c r="JL737" s="12"/>
      <c r="JM737" s="12"/>
      <c r="JN737" s="12"/>
      <c r="JO737" s="12"/>
      <c r="JP737" s="12"/>
      <c r="JQ737" s="12"/>
      <c r="JR737" s="12"/>
      <c r="JS737" s="12"/>
      <c r="JT737" s="12"/>
      <c r="JU737" s="12"/>
      <c r="JV737" s="12"/>
      <c r="JW737" s="12"/>
      <c r="JX737" s="12"/>
      <c r="JY737" s="12"/>
      <c r="JZ737" s="12"/>
      <c r="KA737" s="12"/>
      <c r="KB737" s="12"/>
      <c r="KC737" s="12"/>
      <c r="KD737" s="12"/>
      <c r="KE737" s="12"/>
      <c r="KF737" s="12"/>
      <c r="KG737" s="12"/>
      <c r="KH737" s="12"/>
      <c r="KI737" s="12"/>
      <c r="KJ737" s="12"/>
      <c r="KK737" s="12"/>
      <c r="KL737" s="12"/>
      <c r="KM737" s="12"/>
      <c r="KN737" s="12"/>
      <c r="KO737" s="12"/>
      <c r="KP737" s="12"/>
      <c r="KQ737" s="12"/>
      <c r="KR737" s="12"/>
      <c r="KS737" s="12"/>
      <c r="KT737" s="12"/>
      <c r="KU737" s="12"/>
      <c r="KV737" s="12"/>
      <c r="KW737" s="12"/>
      <c r="KX737" s="12"/>
      <c r="KY737" s="12"/>
      <c r="KZ737" s="12"/>
      <c r="LA737" s="12"/>
      <c r="LB737" s="12"/>
      <c r="LC737" s="12"/>
      <c r="LD737" s="12"/>
      <c r="LE737" s="12"/>
      <c r="LF737" s="12"/>
      <c r="LG737" s="12"/>
      <c r="LH737" s="12"/>
      <c r="LI737" s="12"/>
      <c r="LJ737" s="12"/>
      <c r="LK737" s="12"/>
      <c r="LL737" s="12"/>
      <c r="LM737" s="12"/>
      <c r="LN737" s="12"/>
      <c r="LO737" s="12"/>
      <c r="LP737" s="12"/>
      <c r="LQ737" s="12"/>
      <c r="LR737" s="12"/>
      <c r="LS737" s="12"/>
      <c r="LT737" s="12"/>
      <c r="LU737" s="12"/>
      <c r="LV737" s="12"/>
      <c r="LW737" s="12"/>
      <c r="LX737" s="12"/>
      <c r="LY737" s="12"/>
      <c r="LZ737" s="12"/>
      <c r="MA737" s="12"/>
      <c r="MB737" s="12"/>
      <c r="MC737" s="12"/>
      <c r="MD737" s="12"/>
      <c r="ME737" s="12"/>
      <c r="MF737" s="12"/>
      <c r="MG737" s="12"/>
      <c r="MH737" s="12"/>
      <c r="MI737" s="12"/>
      <c r="MJ737" s="12"/>
      <c r="MK737" s="12"/>
      <c r="ML737" s="12"/>
      <c r="MM737" s="12"/>
      <c r="MN737" s="12"/>
      <c r="MO737" s="12"/>
      <c r="MP737" s="12"/>
      <c r="MQ737" s="12"/>
      <c r="MR737" s="12"/>
      <c r="MS737" s="12"/>
      <c r="MT737" s="12"/>
      <c r="MU737" s="12"/>
      <c r="MV737" s="12"/>
      <c r="MW737" s="12"/>
      <c r="MX737" s="12"/>
      <c r="MY737" s="12"/>
      <c r="MZ737" s="12"/>
      <c r="NA737" s="12"/>
      <c r="NB737" s="12"/>
      <c r="NC737" s="12"/>
      <c r="ND737" s="12"/>
      <c r="NE737" s="12"/>
      <c r="NF737" s="12"/>
      <c r="NG737" s="12"/>
      <c r="NH737" s="12"/>
      <c r="NI737" s="12"/>
      <c r="NJ737" s="12"/>
      <c r="NK737" s="12"/>
      <c r="NL737" s="12"/>
      <c r="NM737" s="12"/>
      <c r="NN737" s="12"/>
      <c r="NO737" s="12"/>
      <c r="NP737" s="12"/>
      <c r="NQ737" s="12"/>
      <c r="NR737" s="12"/>
      <c r="NS737" s="12"/>
      <c r="NT737" s="12"/>
      <c r="NU737" s="12"/>
      <c r="NV737" s="12"/>
      <c r="NW737" s="12"/>
      <c r="NX737" s="12"/>
      <c r="NY737" s="12"/>
      <c r="NZ737" s="12"/>
      <c r="OA737" s="12"/>
      <c r="OB737" s="12"/>
      <c r="OC737" s="12"/>
      <c r="OD737" s="12"/>
      <c r="OE737" s="12"/>
      <c r="OF737" s="12"/>
      <c r="OG737" s="12"/>
      <c r="OH737" s="12"/>
      <c r="OI737" s="12"/>
      <c r="OJ737" s="12"/>
      <c r="OK737" s="12"/>
      <c r="OL737" s="12"/>
      <c r="OM737" s="12"/>
      <c r="ON737" s="12"/>
      <c r="OO737" s="12"/>
      <c r="OP737" s="12"/>
      <c r="OQ737" s="12"/>
      <c r="OR737" s="12"/>
      <c r="OS737" s="12"/>
      <c r="OT737" s="12"/>
      <c r="OU737" s="12"/>
      <c r="OV737" s="12"/>
      <c r="OW737" s="12"/>
      <c r="OX737" s="12"/>
      <c r="OY737" s="12"/>
      <c r="OZ737" s="12"/>
      <c r="PA737" s="12"/>
      <c r="PB737" s="12"/>
      <c r="PC737" s="12"/>
      <c r="PD737" s="12"/>
      <c r="PE737" s="12"/>
      <c r="PF737" s="12"/>
      <c r="PG737" s="12"/>
      <c r="PH737" s="12"/>
      <c r="PI737" s="12"/>
      <c r="PJ737" s="12"/>
      <c r="PK737" s="12"/>
      <c r="PL737" s="12"/>
      <c r="PM737" s="12"/>
      <c r="PN737" s="12"/>
      <c r="PO737" s="12"/>
      <c r="PP737" s="12"/>
    </row>
    <row r="738">
      <c r="A738" s="452"/>
      <c r="B738" s="45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  <c r="IU738" s="12"/>
      <c r="IV738" s="12"/>
      <c r="IW738" s="12"/>
      <c r="IX738" s="12"/>
      <c r="IY738" s="12"/>
      <c r="IZ738" s="12"/>
      <c r="JA738" s="12"/>
      <c r="JB738" s="12"/>
      <c r="JC738" s="12"/>
      <c r="JD738" s="12"/>
      <c r="JE738" s="12"/>
      <c r="JF738" s="12"/>
      <c r="JG738" s="12"/>
      <c r="JH738" s="12"/>
      <c r="JI738" s="12"/>
      <c r="JJ738" s="12"/>
      <c r="JK738" s="12"/>
      <c r="JL738" s="12"/>
      <c r="JM738" s="12"/>
      <c r="JN738" s="12"/>
      <c r="JO738" s="12"/>
      <c r="JP738" s="12"/>
      <c r="JQ738" s="12"/>
      <c r="JR738" s="12"/>
      <c r="JS738" s="12"/>
      <c r="JT738" s="12"/>
      <c r="JU738" s="12"/>
      <c r="JV738" s="12"/>
      <c r="JW738" s="12"/>
      <c r="JX738" s="12"/>
      <c r="JY738" s="12"/>
      <c r="JZ738" s="12"/>
      <c r="KA738" s="12"/>
      <c r="KB738" s="12"/>
      <c r="KC738" s="12"/>
      <c r="KD738" s="12"/>
      <c r="KE738" s="12"/>
      <c r="KF738" s="12"/>
      <c r="KG738" s="12"/>
      <c r="KH738" s="12"/>
      <c r="KI738" s="12"/>
      <c r="KJ738" s="12"/>
      <c r="KK738" s="12"/>
      <c r="KL738" s="12"/>
      <c r="KM738" s="12"/>
      <c r="KN738" s="12"/>
      <c r="KO738" s="12"/>
      <c r="KP738" s="12"/>
      <c r="KQ738" s="12"/>
      <c r="KR738" s="12"/>
      <c r="KS738" s="12"/>
      <c r="KT738" s="12"/>
      <c r="KU738" s="12"/>
      <c r="KV738" s="12"/>
      <c r="KW738" s="12"/>
      <c r="KX738" s="12"/>
      <c r="KY738" s="12"/>
      <c r="KZ738" s="12"/>
      <c r="LA738" s="12"/>
      <c r="LB738" s="12"/>
      <c r="LC738" s="12"/>
      <c r="LD738" s="12"/>
      <c r="LE738" s="12"/>
      <c r="LF738" s="12"/>
      <c r="LG738" s="12"/>
      <c r="LH738" s="12"/>
      <c r="LI738" s="12"/>
      <c r="LJ738" s="12"/>
      <c r="LK738" s="12"/>
      <c r="LL738" s="12"/>
      <c r="LM738" s="12"/>
      <c r="LN738" s="12"/>
      <c r="LO738" s="12"/>
      <c r="LP738" s="12"/>
      <c r="LQ738" s="12"/>
      <c r="LR738" s="12"/>
      <c r="LS738" s="12"/>
      <c r="LT738" s="12"/>
      <c r="LU738" s="12"/>
      <c r="LV738" s="12"/>
      <c r="LW738" s="12"/>
      <c r="LX738" s="12"/>
      <c r="LY738" s="12"/>
      <c r="LZ738" s="12"/>
      <c r="MA738" s="12"/>
      <c r="MB738" s="12"/>
      <c r="MC738" s="12"/>
      <c r="MD738" s="12"/>
      <c r="ME738" s="12"/>
      <c r="MF738" s="12"/>
      <c r="MG738" s="12"/>
      <c r="MH738" s="12"/>
      <c r="MI738" s="12"/>
      <c r="MJ738" s="12"/>
      <c r="MK738" s="12"/>
      <c r="ML738" s="12"/>
      <c r="MM738" s="12"/>
      <c r="MN738" s="12"/>
      <c r="MO738" s="12"/>
      <c r="MP738" s="12"/>
      <c r="MQ738" s="12"/>
      <c r="MR738" s="12"/>
      <c r="MS738" s="12"/>
      <c r="MT738" s="12"/>
      <c r="MU738" s="12"/>
      <c r="MV738" s="12"/>
      <c r="MW738" s="12"/>
      <c r="MX738" s="12"/>
      <c r="MY738" s="12"/>
      <c r="MZ738" s="12"/>
      <c r="NA738" s="12"/>
      <c r="NB738" s="12"/>
      <c r="NC738" s="12"/>
      <c r="ND738" s="12"/>
      <c r="NE738" s="12"/>
      <c r="NF738" s="12"/>
      <c r="NG738" s="12"/>
      <c r="NH738" s="12"/>
      <c r="NI738" s="12"/>
      <c r="NJ738" s="12"/>
      <c r="NK738" s="12"/>
      <c r="NL738" s="12"/>
      <c r="NM738" s="12"/>
      <c r="NN738" s="12"/>
      <c r="NO738" s="12"/>
      <c r="NP738" s="12"/>
      <c r="NQ738" s="12"/>
      <c r="NR738" s="12"/>
      <c r="NS738" s="12"/>
      <c r="NT738" s="12"/>
      <c r="NU738" s="12"/>
      <c r="NV738" s="12"/>
      <c r="NW738" s="12"/>
      <c r="NX738" s="12"/>
      <c r="NY738" s="12"/>
      <c r="NZ738" s="12"/>
      <c r="OA738" s="12"/>
      <c r="OB738" s="12"/>
      <c r="OC738" s="12"/>
      <c r="OD738" s="12"/>
      <c r="OE738" s="12"/>
      <c r="OF738" s="12"/>
      <c r="OG738" s="12"/>
      <c r="OH738" s="12"/>
      <c r="OI738" s="12"/>
      <c r="OJ738" s="12"/>
      <c r="OK738" s="12"/>
      <c r="OL738" s="12"/>
      <c r="OM738" s="12"/>
      <c r="ON738" s="12"/>
      <c r="OO738" s="12"/>
      <c r="OP738" s="12"/>
      <c r="OQ738" s="12"/>
      <c r="OR738" s="12"/>
      <c r="OS738" s="12"/>
      <c r="OT738" s="12"/>
      <c r="OU738" s="12"/>
      <c r="OV738" s="12"/>
      <c r="OW738" s="12"/>
      <c r="OX738" s="12"/>
      <c r="OY738" s="12"/>
      <c r="OZ738" s="12"/>
      <c r="PA738" s="12"/>
      <c r="PB738" s="12"/>
      <c r="PC738" s="12"/>
      <c r="PD738" s="12"/>
      <c r="PE738" s="12"/>
      <c r="PF738" s="12"/>
      <c r="PG738" s="12"/>
      <c r="PH738" s="12"/>
      <c r="PI738" s="12"/>
      <c r="PJ738" s="12"/>
      <c r="PK738" s="12"/>
      <c r="PL738" s="12"/>
      <c r="PM738" s="12"/>
      <c r="PN738" s="12"/>
      <c r="PO738" s="12"/>
      <c r="PP738" s="12"/>
    </row>
    <row r="739">
      <c r="A739" s="452"/>
      <c r="B739" s="45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  <c r="IU739" s="12"/>
      <c r="IV739" s="12"/>
      <c r="IW739" s="12"/>
      <c r="IX739" s="12"/>
      <c r="IY739" s="12"/>
      <c r="IZ739" s="12"/>
      <c r="JA739" s="12"/>
      <c r="JB739" s="12"/>
      <c r="JC739" s="12"/>
      <c r="JD739" s="12"/>
      <c r="JE739" s="12"/>
      <c r="JF739" s="12"/>
      <c r="JG739" s="12"/>
      <c r="JH739" s="12"/>
      <c r="JI739" s="12"/>
      <c r="JJ739" s="12"/>
      <c r="JK739" s="12"/>
      <c r="JL739" s="12"/>
      <c r="JM739" s="12"/>
      <c r="JN739" s="12"/>
      <c r="JO739" s="12"/>
      <c r="JP739" s="12"/>
      <c r="JQ739" s="12"/>
      <c r="JR739" s="12"/>
      <c r="JS739" s="12"/>
      <c r="JT739" s="12"/>
      <c r="JU739" s="12"/>
      <c r="JV739" s="12"/>
      <c r="JW739" s="12"/>
      <c r="JX739" s="12"/>
      <c r="JY739" s="12"/>
      <c r="JZ739" s="12"/>
      <c r="KA739" s="12"/>
      <c r="KB739" s="12"/>
      <c r="KC739" s="12"/>
      <c r="KD739" s="12"/>
      <c r="KE739" s="12"/>
      <c r="KF739" s="12"/>
      <c r="KG739" s="12"/>
      <c r="KH739" s="12"/>
      <c r="KI739" s="12"/>
      <c r="KJ739" s="12"/>
      <c r="KK739" s="12"/>
      <c r="KL739" s="12"/>
      <c r="KM739" s="12"/>
      <c r="KN739" s="12"/>
      <c r="KO739" s="12"/>
      <c r="KP739" s="12"/>
      <c r="KQ739" s="12"/>
      <c r="KR739" s="12"/>
      <c r="KS739" s="12"/>
      <c r="KT739" s="12"/>
      <c r="KU739" s="12"/>
      <c r="KV739" s="12"/>
      <c r="KW739" s="12"/>
      <c r="KX739" s="12"/>
      <c r="KY739" s="12"/>
      <c r="KZ739" s="12"/>
      <c r="LA739" s="12"/>
      <c r="LB739" s="12"/>
      <c r="LC739" s="12"/>
      <c r="LD739" s="12"/>
      <c r="LE739" s="12"/>
      <c r="LF739" s="12"/>
      <c r="LG739" s="12"/>
      <c r="LH739" s="12"/>
      <c r="LI739" s="12"/>
      <c r="LJ739" s="12"/>
      <c r="LK739" s="12"/>
      <c r="LL739" s="12"/>
      <c r="LM739" s="12"/>
      <c r="LN739" s="12"/>
      <c r="LO739" s="12"/>
      <c r="LP739" s="12"/>
      <c r="LQ739" s="12"/>
      <c r="LR739" s="12"/>
      <c r="LS739" s="12"/>
      <c r="LT739" s="12"/>
      <c r="LU739" s="12"/>
      <c r="LV739" s="12"/>
      <c r="LW739" s="12"/>
      <c r="LX739" s="12"/>
      <c r="LY739" s="12"/>
      <c r="LZ739" s="12"/>
      <c r="MA739" s="12"/>
      <c r="MB739" s="12"/>
      <c r="MC739" s="12"/>
      <c r="MD739" s="12"/>
      <c r="ME739" s="12"/>
      <c r="MF739" s="12"/>
      <c r="MG739" s="12"/>
      <c r="MH739" s="12"/>
      <c r="MI739" s="12"/>
      <c r="MJ739" s="12"/>
      <c r="MK739" s="12"/>
      <c r="ML739" s="12"/>
      <c r="MM739" s="12"/>
      <c r="MN739" s="12"/>
      <c r="MO739" s="12"/>
      <c r="MP739" s="12"/>
      <c r="MQ739" s="12"/>
      <c r="MR739" s="12"/>
      <c r="MS739" s="12"/>
      <c r="MT739" s="12"/>
      <c r="MU739" s="12"/>
      <c r="MV739" s="12"/>
      <c r="MW739" s="12"/>
      <c r="MX739" s="12"/>
      <c r="MY739" s="12"/>
      <c r="MZ739" s="12"/>
      <c r="NA739" s="12"/>
      <c r="NB739" s="12"/>
      <c r="NC739" s="12"/>
      <c r="ND739" s="12"/>
      <c r="NE739" s="12"/>
      <c r="NF739" s="12"/>
      <c r="NG739" s="12"/>
      <c r="NH739" s="12"/>
      <c r="NI739" s="12"/>
      <c r="NJ739" s="12"/>
      <c r="NK739" s="12"/>
      <c r="NL739" s="12"/>
      <c r="NM739" s="12"/>
      <c r="NN739" s="12"/>
      <c r="NO739" s="12"/>
      <c r="NP739" s="12"/>
      <c r="NQ739" s="12"/>
      <c r="NR739" s="12"/>
      <c r="NS739" s="12"/>
      <c r="NT739" s="12"/>
      <c r="NU739" s="12"/>
      <c r="NV739" s="12"/>
      <c r="NW739" s="12"/>
      <c r="NX739" s="12"/>
      <c r="NY739" s="12"/>
      <c r="NZ739" s="12"/>
      <c r="OA739" s="12"/>
      <c r="OB739" s="12"/>
      <c r="OC739" s="12"/>
      <c r="OD739" s="12"/>
      <c r="OE739" s="12"/>
      <c r="OF739" s="12"/>
      <c r="OG739" s="12"/>
      <c r="OH739" s="12"/>
      <c r="OI739" s="12"/>
      <c r="OJ739" s="12"/>
      <c r="OK739" s="12"/>
      <c r="OL739" s="12"/>
      <c r="OM739" s="12"/>
      <c r="ON739" s="12"/>
      <c r="OO739" s="12"/>
      <c r="OP739" s="12"/>
      <c r="OQ739" s="12"/>
      <c r="OR739" s="12"/>
      <c r="OS739" s="12"/>
      <c r="OT739" s="12"/>
      <c r="OU739" s="12"/>
      <c r="OV739" s="12"/>
      <c r="OW739" s="12"/>
      <c r="OX739" s="12"/>
      <c r="OY739" s="12"/>
      <c r="OZ739" s="12"/>
      <c r="PA739" s="12"/>
      <c r="PB739" s="12"/>
      <c r="PC739" s="12"/>
      <c r="PD739" s="12"/>
      <c r="PE739" s="12"/>
      <c r="PF739" s="12"/>
      <c r="PG739" s="12"/>
      <c r="PH739" s="12"/>
      <c r="PI739" s="12"/>
      <c r="PJ739" s="12"/>
      <c r="PK739" s="12"/>
      <c r="PL739" s="12"/>
      <c r="PM739" s="12"/>
      <c r="PN739" s="12"/>
      <c r="PO739" s="12"/>
      <c r="PP739" s="12"/>
    </row>
    <row r="740">
      <c r="A740" s="452"/>
      <c r="B740" s="45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  <c r="HZ740" s="12"/>
      <c r="IA740" s="12"/>
      <c r="IB740" s="12"/>
      <c r="IC740" s="12"/>
      <c r="ID740" s="12"/>
      <c r="IE740" s="12"/>
      <c r="IF740" s="12"/>
      <c r="IG740" s="12"/>
      <c r="IH740" s="12"/>
      <c r="II740" s="12"/>
      <c r="IJ740" s="12"/>
      <c r="IK740" s="12"/>
      <c r="IL740" s="12"/>
      <c r="IM740" s="12"/>
      <c r="IN740" s="12"/>
      <c r="IO740" s="12"/>
      <c r="IP740" s="12"/>
      <c r="IQ740" s="12"/>
      <c r="IR740" s="12"/>
      <c r="IS740" s="12"/>
      <c r="IT740" s="12"/>
      <c r="IU740" s="12"/>
      <c r="IV740" s="12"/>
      <c r="IW740" s="12"/>
      <c r="IX740" s="12"/>
      <c r="IY740" s="12"/>
      <c r="IZ740" s="12"/>
      <c r="JA740" s="12"/>
      <c r="JB740" s="12"/>
      <c r="JC740" s="12"/>
      <c r="JD740" s="12"/>
      <c r="JE740" s="12"/>
      <c r="JF740" s="12"/>
      <c r="JG740" s="12"/>
      <c r="JH740" s="12"/>
      <c r="JI740" s="12"/>
      <c r="JJ740" s="12"/>
      <c r="JK740" s="12"/>
      <c r="JL740" s="12"/>
      <c r="JM740" s="12"/>
      <c r="JN740" s="12"/>
      <c r="JO740" s="12"/>
      <c r="JP740" s="12"/>
      <c r="JQ740" s="12"/>
      <c r="JR740" s="12"/>
      <c r="JS740" s="12"/>
      <c r="JT740" s="12"/>
      <c r="JU740" s="12"/>
      <c r="JV740" s="12"/>
      <c r="JW740" s="12"/>
      <c r="JX740" s="12"/>
      <c r="JY740" s="12"/>
      <c r="JZ740" s="12"/>
      <c r="KA740" s="12"/>
      <c r="KB740" s="12"/>
      <c r="KC740" s="12"/>
      <c r="KD740" s="12"/>
      <c r="KE740" s="12"/>
      <c r="KF740" s="12"/>
      <c r="KG740" s="12"/>
      <c r="KH740" s="12"/>
      <c r="KI740" s="12"/>
      <c r="KJ740" s="12"/>
      <c r="KK740" s="12"/>
      <c r="KL740" s="12"/>
      <c r="KM740" s="12"/>
      <c r="KN740" s="12"/>
      <c r="KO740" s="12"/>
      <c r="KP740" s="12"/>
      <c r="KQ740" s="12"/>
      <c r="KR740" s="12"/>
      <c r="KS740" s="12"/>
      <c r="KT740" s="12"/>
      <c r="KU740" s="12"/>
      <c r="KV740" s="12"/>
      <c r="KW740" s="12"/>
      <c r="KX740" s="12"/>
      <c r="KY740" s="12"/>
      <c r="KZ740" s="12"/>
      <c r="LA740" s="12"/>
      <c r="LB740" s="12"/>
      <c r="LC740" s="12"/>
      <c r="LD740" s="12"/>
      <c r="LE740" s="12"/>
      <c r="LF740" s="12"/>
      <c r="LG740" s="12"/>
      <c r="LH740" s="12"/>
      <c r="LI740" s="12"/>
      <c r="LJ740" s="12"/>
      <c r="LK740" s="12"/>
      <c r="LL740" s="12"/>
      <c r="LM740" s="12"/>
      <c r="LN740" s="12"/>
      <c r="LO740" s="12"/>
      <c r="LP740" s="12"/>
      <c r="LQ740" s="12"/>
      <c r="LR740" s="12"/>
      <c r="LS740" s="12"/>
      <c r="LT740" s="12"/>
      <c r="LU740" s="12"/>
      <c r="LV740" s="12"/>
      <c r="LW740" s="12"/>
      <c r="LX740" s="12"/>
      <c r="LY740" s="12"/>
      <c r="LZ740" s="12"/>
      <c r="MA740" s="12"/>
      <c r="MB740" s="12"/>
      <c r="MC740" s="12"/>
      <c r="MD740" s="12"/>
      <c r="ME740" s="12"/>
      <c r="MF740" s="12"/>
      <c r="MG740" s="12"/>
      <c r="MH740" s="12"/>
      <c r="MI740" s="12"/>
      <c r="MJ740" s="12"/>
      <c r="MK740" s="12"/>
      <c r="ML740" s="12"/>
      <c r="MM740" s="12"/>
      <c r="MN740" s="12"/>
      <c r="MO740" s="12"/>
      <c r="MP740" s="12"/>
      <c r="MQ740" s="12"/>
      <c r="MR740" s="12"/>
      <c r="MS740" s="12"/>
      <c r="MT740" s="12"/>
      <c r="MU740" s="12"/>
      <c r="MV740" s="12"/>
      <c r="MW740" s="12"/>
      <c r="MX740" s="12"/>
      <c r="MY740" s="12"/>
      <c r="MZ740" s="12"/>
      <c r="NA740" s="12"/>
      <c r="NB740" s="12"/>
      <c r="NC740" s="12"/>
      <c r="ND740" s="12"/>
      <c r="NE740" s="12"/>
      <c r="NF740" s="12"/>
      <c r="NG740" s="12"/>
      <c r="NH740" s="12"/>
      <c r="NI740" s="12"/>
      <c r="NJ740" s="12"/>
      <c r="NK740" s="12"/>
      <c r="NL740" s="12"/>
      <c r="NM740" s="12"/>
      <c r="NN740" s="12"/>
      <c r="NO740" s="12"/>
      <c r="NP740" s="12"/>
      <c r="NQ740" s="12"/>
      <c r="NR740" s="12"/>
      <c r="NS740" s="12"/>
      <c r="NT740" s="12"/>
      <c r="NU740" s="12"/>
      <c r="NV740" s="12"/>
      <c r="NW740" s="12"/>
      <c r="NX740" s="12"/>
      <c r="NY740" s="12"/>
      <c r="NZ740" s="12"/>
      <c r="OA740" s="12"/>
      <c r="OB740" s="12"/>
      <c r="OC740" s="12"/>
      <c r="OD740" s="12"/>
      <c r="OE740" s="12"/>
      <c r="OF740" s="12"/>
      <c r="OG740" s="12"/>
      <c r="OH740" s="12"/>
      <c r="OI740" s="12"/>
      <c r="OJ740" s="12"/>
      <c r="OK740" s="12"/>
      <c r="OL740" s="12"/>
      <c r="OM740" s="12"/>
      <c r="ON740" s="12"/>
      <c r="OO740" s="12"/>
      <c r="OP740" s="12"/>
      <c r="OQ740" s="12"/>
      <c r="OR740" s="12"/>
      <c r="OS740" s="12"/>
      <c r="OT740" s="12"/>
      <c r="OU740" s="12"/>
      <c r="OV740" s="12"/>
      <c r="OW740" s="12"/>
      <c r="OX740" s="12"/>
      <c r="OY740" s="12"/>
      <c r="OZ740" s="12"/>
      <c r="PA740" s="12"/>
      <c r="PB740" s="12"/>
      <c r="PC740" s="12"/>
      <c r="PD740" s="12"/>
      <c r="PE740" s="12"/>
      <c r="PF740" s="12"/>
      <c r="PG740" s="12"/>
      <c r="PH740" s="12"/>
      <c r="PI740" s="12"/>
      <c r="PJ740" s="12"/>
      <c r="PK740" s="12"/>
      <c r="PL740" s="12"/>
      <c r="PM740" s="12"/>
      <c r="PN740" s="12"/>
      <c r="PO740" s="12"/>
      <c r="PP740" s="12"/>
    </row>
    <row r="741">
      <c r="A741" s="452"/>
      <c r="B741" s="45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  <c r="IU741" s="12"/>
      <c r="IV741" s="12"/>
      <c r="IW741" s="12"/>
      <c r="IX741" s="12"/>
      <c r="IY741" s="12"/>
      <c r="IZ741" s="12"/>
      <c r="JA741" s="12"/>
      <c r="JB741" s="12"/>
      <c r="JC741" s="12"/>
      <c r="JD741" s="12"/>
      <c r="JE741" s="12"/>
      <c r="JF741" s="12"/>
      <c r="JG741" s="12"/>
      <c r="JH741" s="12"/>
      <c r="JI741" s="12"/>
      <c r="JJ741" s="12"/>
      <c r="JK741" s="12"/>
      <c r="JL741" s="12"/>
      <c r="JM741" s="12"/>
      <c r="JN741" s="12"/>
      <c r="JO741" s="12"/>
      <c r="JP741" s="12"/>
      <c r="JQ741" s="12"/>
      <c r="JR741" s="12"/>
      <c r="JS741" s="12"/>
      <c r="JT741" s="12"/>
      <c r="JU741" s="12"/>
      <c r="JV741" s="12"/>
      <c r="JW741" s="12"/>
      <c r="JX741" s="12"/>
      <c r="JY741" s="12"/>
      <c r="JZ741" s="12"/>
      <c r="KA741" s="12"/>
      <c r="KB741" s="12"/>
      <c r="KC741" s="12"/>
      <c r="KD741" s="12"/>
      <c r="KE741" s="12"/>
      <c r="KF741" s="12"/>
      <c r="KG741" s="12"/>
      <c r="KH741" s="12"/>
      <c r="KI741" s="12"/>
      <c r="KJ741" s="12"/>
      <c r="KK741" s="12"/>
      <c r="KL741" s="12"/>
      <c r="KM741" s="12"/>
      <c r="KN741" s="12"/>
      <c r="KO741" s="12"/>
      <c r="KP741" s="12"/>
      <c r="KQ741" s="12"/>
      <c r="KR741" s="12"/>
      <c r="KS741" s="12"/>
      <c r="KT741" s="12"/>
      <c r="KU741" s="12"/>
      <c r="KV741" s="12"/>
      <c r="KW741" s="12"/>
      <c r="KX741" s="12"/>
      <c r="KY741" s="12"/>
      <c r="KZ741" s="12"/>
      <c r="LA741" s="12"/>
      <c r="LB741" s="12"/>
      <c r="LC741" s="12"/>
      <c r="LD741" s="12"/>
      <c r="LE741" s="12"/>
      <c r="LF741" s="12"/>
      <c r="LG741" s="12"/>
      <c r="LH741" s="12"/>
      <c r="LI741" s="12"/>
      <c r="LJ741" s="12"/>
      <c r="LK741" s="12"/>
      <c r="LL741" s="12"/>
      <c r="LM741" s="12"/>
      <c r="LN741" s="12"/>
      <c r="LO741" s="12"/>
      <c r="LP741" s="12"/>
      <c r="LQ741" s="12"/>
      <c r="LR741" s="12"/>
      <c r="LS741" s="12"/>
      <c r="LT741" s="12"/>
      <c r="LU741" s="12"/>
      <c r="LV741" s="12"/>
      <c r="LW741" s="12"/>
      <c r="LX741" s="12"/>
      <c r="LY741" s="12"/>
      <c r="LZ741" s="12"/>
      <c r="MA741" s="12"/>
      <c r="MB741" s="12"/>
      <c r="MC741" s="12"/>
      <c r="MD741" s="12"/>
      <c r="ME741" s="12"/>
      <c r="MF741" s="12"/>
      <c r="MG741" s="12"/>
      <c r="MH741" s="12"/>
      <c r="MI741" s="12"/>
      <c r="MJ741" s="12"/>
      <c r="MK741" s="12"/>
      <c r="ML741" s="12"/>
      <c r="MM741" s="12"/>
      <c r="MN741" s="12"/>
      <c r="MO741" s="12"/>
      <c r="MP741" s="12"/>
      <c r="MQ741" s="12"/>
      <c r="MR741" s="12"/>
      <c r="MS741" s="12"/>
      <c r="MT741" s="12"/>
      <c r="MU741" s="12"/>
      <c r="MV741" s="12"/>
      <c r="MW741" s="12"/>
      <c r="MX741" s="12"/>
      <c r="MY741" s="12"/>
      <c r="MZ741" s="12"/>
      <c r="NA741" s="12"/>
      <c r="NB741" s="12"/>
      <c r="NC741" s="12"/>
      <c r="ND741" s="12"/>
      <c r="NE741" s="12"/>
      <c r="NF741" s="12"/>
      <c r="NG741" s="12"/>
      <c r="NH741" s="12"/>
      <c r="NI741" s="12"/>
      <c r="NJ741" s="12"/>
      <c r="NK741" s="12"/>
      <c r="NL741" s="12"/>
      <c r="NM741" s="12"/>
      <c r="NN741" s="12"/>
      <c r="NO741" s="12"/>
      <c r="NP741" s="12"/>
      <c r="NQ741" s="12"/>
      <c r="NR741" s="12"/>
      <c r="NS741" s="12"/>
      <c r="NT741" s="12"/>
      <c r="NU741" s="12"/>
      <c r="NV741" s="12"/>
      <c r="NW741" s="12"/>
      <c r="NX741" s="12"/>
      <c r="NY741" s="12"/>
      <c r="NZ741" s="12"/>
      <c r="OA741" s="12"/>
      <c r="OB741" s="12"/>
      <c r="OC741" s="12"/>
      <c r="OD741" s="12"/>
      <c r="OE741" s="12"/>
      <c r="OF741" s="12"/>
      <c r="OG741" s="12"/>
      <c r="OH741" s="12"/>
      <c r="OI741" s="12"/>
      <c r="OJ741" s="12"/>
      <c r="OK741" s="12"/>
      <c r="OL741" s="12"/>
      <c r="OM741" s="12"/>
      <c r="ON741" s="12"/>
      <c r="OO741" s="12"/>
      <c r="OP741" s="12"/>
      <c r="OQ741" s="12"/>
      <c r="OR741" s="12"/>
      <c r="OS741" s="12"/>
      <c r="OT741" s="12"/>
      <c r="OU741" s="12"/>
      <c r="OV741" s="12"/>
      <c r="OW741" s="12"/>
      <c r="OX741" s="12"/>
      <c r="OY741" s="12"/>
      <c r="OZ741" s="12"/>
      <c r="PA741" s="12"/>
      <c r="PB741" s="12"/>
      <c r="PC741" s="12"/>
      <c r="PD741" s="12"/>
      <c r="PE741" s="12"/>
      <c r="PF741" s="12"/>
      <c r="PG741" s="12"/>
      <c r="PH741" s="12"/>
      <c r="PI741" s="12"/>
      <c r="PJ741" s="12"/>
      <c r="PK741" s="12"/>
      <c r="PL741" s="12"/>
      <c r="PM741" s="12"/>
      <c r="PN741" s="12"/>
      <c r="PO741" s="12"/>
      <c r="PP741" s="12"/>
    </row>
    <row r="742">
      <c r="A742" s="452"/>
      <c r="B742" s="45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  <c r="IU742" s="12"/>
      <c r="IV742" s="12"/>
      <c r="IW742" s="12"/>
      <c r="IX742" s="12"/>
      <c r="IY742" s="12"/>
      <c r="IZ742" s="12"/>
      <c r="JA742" s="12"/>
      <c r="JB742" s="12"/>
      <c r="JC742" s="12"/>
      <c r="JD742" s="12"/>
      <c r="JE742" s="12"/>
      <c r="JF742" s="12"/>
      <c r="JG742" s="12"/>
      <c r="JH742" s="12"/>
      <c r="JI742" s="12"/>
      <c r="JJ742" s="12"/>
      <c r="JK742" s="12"/>
      <c r="JL742" s="12"/>
      <c r="JM742" s="12"/>
      <c r="JN742" s="12"/>
      <c r="JO742" s="12"/>
      <c r="JP742" s="12"/>
      <c r="JQ742" s="12"/>
      <c r="JR742" s="12"/>
      <c r="JS742" s="12"/>
      <c r="JT742" s="12"/>
      <c r="JU742" s="12"/>
      <c r="JV742" s="12"/>
      <c r="JW742" s="12"/>
      <c r="JX742" s="12"/>
      <c r="JY742" s="12"/>
      <c r="JZ742" s="12"/>
      <c r="KA742" s="12"/>
      <c r="KB742" s="12"/>
      <c r="KC742" s="12"/>
      <c r="KD742" s="12"/>
      <c r="KE742" s="12"/>
      <c r="KF742" s="12"/>
      <c r="KG742" s="12"/>
      <c r="KH742" s="12"/>
      <c r="KI742" s="12"/>
      <c r="KJ742" s="12"/>
      <c r="KK742" s="12"/>
      <c r="KL742" s="12"/>
      <c r="KM742" s="12"/>
      <c r="KN742" s="12"/>
      <c r="KO742" s="12"/>
      <c r="KP742" s="12"/>
      <c r="KQ742" s="12"/>
      <c r="KR742" s="12"/>
      <c r="KS742" s="12"/>
      <c r="KT742" s="12"/>
      <c r="KU742" s="12"/>
      <c r="KV742" s="12"/>
      <c r="KW742" s="12"/>
      <c r="KX742" s="12"/>
      <c r="KY742" s="12"/>
      <c r="KZ742" s="12"/>
      <c r="LA742" s="12"/>
      <c r="LB742" s="12"/>
      <c r="LC742" s="12"/>
      <c r="LD742" s="12"/>
      <c r="LE742" s="12"/>
      <c r="LF742" s="12"/>
      <c r="LG742" s="12"/>
      <c r="LH742" s="12"/>
      <c r="LI742" s="12"/>
      <c r="LJ742" s="12"/>
      <c r="LK742" s="12"/>
      <c r="LL742" s="12"/>
      <c r="LM742" s="12"/>
      <c r="LN742" s="12"/>
      <c r="LO742" s="12"/>
      <c r="LP742" s="12"/>
      <c r="LQ742" s="12"/>
      <c r="LR742" s="12"/>
      <c r="LS742" s="12"/>
      <c r="LT742" s="12"/>
      <c r="LU742" s="12"/>
      <c r="LV742" s="12"/>
      <c r="LW742" s="12"/>
      <c r="LX742" s="12"/>
      <c r="LY742" s="12"/>
      <c r="LZ742" s="12"/>
      <c r="MA742" s="12"/>
      <c r="MB742" s="12"/>
      <c r="MC742" s="12"/>
      <c r="MD742" s="12"/>
      <c r="ME742" s="12"/>
      <c r="MF742" s="12"/>
      <c r="MG742" s="12"/>
      <c r="MH742" s="12"/>
      <c r="MI742" s="12"/>
      <c r="MJ742" s="12"/>
      <c r="MK742" s="12"/>
      <c r="ML742" s="12"/>
      <c r="MM742" s="12"/>
      <c r="MN742" s="12"/>
      <c r="MO742" s="12"/>
      <c r="MP742" s="12"/>
      <c r="MQ742" s="12"/>
      <c r="MR742" s="12"/>
      <c r="MS742" s="12"/>
      <c r="MT742" s="12"/>
      <c r="MU742" s="12"/>
      <c r="MV742" s="12"/>
      <c r="MW742" s="12"/>
      <c r="MX742" s="12"/>
      <c r="MY742" s="12"/>
      <c r="MZ742" s="12"/>
      <c r="NA742" s="12"/>
      <c r="NB742" s="12"/>
      <c r="NC742" s="12"/>
      <c r="ND742" s="12"/>
      <c r="NE742" s="12"/>
      <c r="NF742" s="12"/>
      <c r="NG742" s="12"/>
      <c r="NH742" s="12"/>
      <c r="NI742" s="12"/>
      <c r="NJ742" s="12"/>
      <c r="NK742" s="12"/>
      <c r="NL742" s="12"/>
      <c r="NM742" s="12"/>
      <c r="NN742" s="12"/>
      <c r="NO742" s="12"/>
      <c r="NP742" s="12"/>
      <c r="NQ742" s="12"/>
      <c r="NR742" s="12"/>
      <c r="NS742" s="12"/>
      <c r="NT742" s="12"/>
      <c r="NU742" s="12"/>
      <c r="NV742" s="12"/>
      <c r="NW742" s="12"/>
      <c r="NX742" s="12"/>
      <c r="NY742" s="12"/>
      <c r="NZ742" s="12"/>
      <c r="OA742" s="12"/>
      <c r="OB742" s="12"/>
      <c r="OC742" s="12"/>
      <c r="OD742" s="12"/>
      <c r="OE742" s="12"/>
      <c r="OF742" s="12"/>
      <c r="OG742" s="12"/>
      <c r="OH742" s="12"/>
      <c r="OI742" s="12"/>
      <c r="OJ742" s="12"/>
      <c r="OK742" s="12"/>
      <c r="OL742" s="12"/>
      <c r="OM742" s="12"/>
      <c r="ON742" s="12"/>
      <c r="OO742" s="12"/>
      <c r="OP742" s="12"/>
      <c r="OQ742" s="12"/>
      <c r="OR742" s="12"/>
      <c r="OS742" s="12"/>
      <c r="OT742" s="12"/>
      <c r="OU742" s="12"/>
      <c r="OV742" s="12"/>
      <c r="OW742" s="12"/>
      <c r="OX742" s="12"/>
      <c r="OY742" s="12"/>
      <c r="OZ742" s="12"/>
      <c r="PA742" s="12"/>
      <c r="PB742" s="12"/>
      <c r="PC742" s="12"/>
      <c r="PD742" s="12"/>
      <c r="PE742" s="12"/>
      <c r="PF742" s="12"/>
      <c r="PG742" s="12"/>
      <c r="PH742" s="12"/>
      <c r="PI742" s="12"/>
      <c r="PJ742" s="12"/>
      <c r="PK742" s="12"/>
      <c r="PL742" s="12"/>
      <c r="PM742" s="12"/>
      <c r="PN742" s="12"/>
      <c r="PO742" s="12"/>
      <c r="PP742" s="12"/>
    </row>
    <row r="743">
      <c r="A743" s="452"/>
      <c r="B743" s="45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  <c r="IU743" s="12"/>
      <c r="IV743" s="12"/>
      <c r="IW743" s="12"/>
      <c r="IX743" s="12"/>
      <c r="IY743" s="12"/>
      <c r="IZ743" s="12"/>
      <c r="JA743" s="12"/>
      <c r="JB743" s="12"/>
      <c r="JC743" s="12"/>
      <c r="JD743" s="12"/>
      <c r="JE743" s="12"/>
      <c r="JF743" s="12"/>
      <c r="JG743" s="12"/>
      <c r="JH743" s="12"/>
      <c r="JI743" s="12"/>
      <c r="JJ743" s="12"/>
      <c r="JK743" s="12"/>
      <c r="JL743" s="12"/>
      <c r="JM743" s="12"/>
      <c r="JN743" s="12"/>
      <c r="JO743" s="12"/>
      <c r="JP743" s="12"/>
      <c r="JQ743" s="12"/>
      <c r="JR743" s="12"/>
      <c r="JS743" s="12"/>
      <c r="JT743" s="12"/>
      <c r="JU743" s="12"/>
      <c r="JV743" s="12"/>
      <c r="JW743" s="12"/>
      <c r="JX743" s="12"/>
      <c r="JY743" s="12"/>
      <c r="JZ743" s="12"/>
      <c r="KA743" s="12"/>
      <c r="KB743" s="12"/>
      <c r="KC743" s="12"/>
      <c r="KD743" s="12"/>
      <c r="KE743" s="12"/>
      <c r="KF743" s="12"/>
      <c r="KG743" s="12"/>
      <c r="KH743" s="12"/>
      <c r="KI743" s="12"/>
      <c r="KJ743" s="12"/>
      <c r="KK743" s="12"/>
      <c r="KL743" s="12"/>
      <c r="KM743" s="12"/>
      <c r="KN743" s="12"/>
      <c r="KO743" s="12"/>
      <c r="KP743" s="12"/>
      <c r="KQ743" s="12"/>
      <c r="KR743" s="12"/>
      <c r="KS743" s="12"/>
      <c r="KT743" s="12"/>
      <c r="KU743" s="12"/>
      <c r="KV743" s="12"/>
      <c r="KW743" s="12"/>
      <c r="KX743" s="12"/>
      <c r="KY743" s="12"/>
      <c r="KZ743" s="12"/>
      <c r="LA743" s="12"/>
      <c r="LB743" s="12"/>
      <c r="LC743" s="12"/>
      <c r="LD743" s="12"/>
      <c r="LE743" s="12"/>
      <c r="LF743" s="12"/>
      <c r="LG743" s="12"/>
      <c r="LH743" s="12"/>
      <c r="LI743" s="12"/>
      <c r="LJ743" s="12"/>
      <c r="LK743" s="12"/>
      <c r="LL743" s="12"/>
      <c r="LM743" s="12"/>
      <c r="LN743" s="12"/>
      <c r="LO743" s="12"/>
      <c r="LP743" s="12"/>
      <c r="LQ743" s="12"/>
      <c r="LR743" s="12"/>
      <c r="LS743" s="12"/>
      <c r="LT743" s="12"/>
      <c r="LU743" s="12"/>
      <c r="LV743" s="12"/>
      <c r="LW743" s="12"/>
      <c r="LX743" s="12"/>
      <c r="LY743" s="12"/>
      <c r="LZ743" s="12"/>
      <c r="MA743" s="12"/>
      <c r="MB743" s="12"/>
      <c r="MC743" s="12"/>
      <c r="MD743" s="12"/>
      <c r="ME743" s="12"/>
      <c r="MF743" s="12"/>
      <c r="MG743" s="12"/>
      <c r="MH743" s="12"/>
      <c r="MI743" s="12"/>
      <c r="MJ743" s="12"/>
      <c r="MK743" s="12"/>
      <c r="ML743" s="12"/>
      <c r="MM743" s="12"/>
      <c r="MN743" s="12"/>
      <c r="MO743" s="12"/>
      <c r="MP743" s="12"/>
      <c r="MQ743" s="12"/>
      <c r="MR743" s="12"/>
      <c r="MS743" s="12"/>
      <c r="MT743" s="12"/>
      <c r="MU743" s="12"/>
      <c r="MV743" s="12"/>
      <c r="MW743" s="12"/>
      <c r="MX743" s="12"/>
      <c r="MY743" s="12"/>
      <c r="MZ743" s="12"/>
      <c r="NA743" s="12"/>
      <c r="NB743" s="12"/>
      <c r="NC743" s="12"/>
      <c r="ND743" s="12"/>
      <c r="NE743" s="12"/>
      <c r="NF743" s="12"/>
      <c r="NG743" s="12"/>
      <c r="NH743" s="12"/>
      <c r="NI743" s="12"/>
      <c r="NJ743" s="12"/>
      <c r="NK743" s="12"/>
      <c r="NL743" s="12"/>
      <c r="NM743" s="12"/>
      <c r="NN743" s="12"/>
      <c r="NO743" s="12"/>
      <c r="NP743" s="12"/>
      <c r="NQ743" s="12"/>
      <c r="NR743" s="12"/>
      <c r="NS743" s="12"/>
      <c r="NT743" s="12"/>
      <c r="NU743" s="12"/>
      <c r="NV743" s="12"/>
      <c r="NW743" s="12"/>
      <c r="NX743" s="12"/>
      <c r="NY743" s="12"/>
      <c r="NZ743" s="12"/>
      <c r="OA743" s="12"/>
      <c r="OB743" s="12"/>
      <c r="OC743" s="12"/>
      <c r="OD743" s="12"/>
      <c r="OE743" s="12"/>
      <c r="OF743" s="12"/>
      <c r="OG743" s="12"/>
      <c r="OH743" s="12"/>
      <c r="OI743" s="12"/>
      <c r="OJ743" s="12"/>
      <c r="OK743" s="12"/>
      <c r="OL743" s="12"/>
      <c r="OM743" s="12"/>
      <c r="ON743" s="12"/>
      <c r="OO743" s="12"/>
      <c r="OP743" s="12"/>
      <c r="OQ743" s="12"/>
      <c r="OR743" s="12"/>
      <c r="OS743" s="12"/>
      <c r="OT743" s="12"/>
      <c r="OU743" s="12"/>
      <c r="OV743" s="12"/>
      <c r="OW743" s="12"/>
      <c r="OX743" s="12"/>
      <c r="OY743" s="12"/>
      <c r="OZ743" s="12"/>
      <c r="PA743" s="12"/>
      <c r="PB743" s="12"/>
      <c r="PC743" s="12"/>
      <c r="PD743" s="12"/>
      <c r="PE743" s="12"/>
      <c r="PF743" s="12"/>
      <c r="PG743" s="12"/>
      <c r="PH743" s="12"/>
      <c r="PI743" s="12"/>
      <c r="PJ743" s="12"/>
      <c r="PK743" s="12"/>
      <c r="PL743" s="12"/>
      <c r="PM743" s="12"/>
      <c r="PN743" s="12"/>
      <c r="PO743" s="12"/>
      <c r="PP743" s="12"/>
    </row>
    <row r="744">
      <c r="A744" s="452"/>
      <c r="B744" s="45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  <c r="HZ744" s="12"/>
      <c r="IA744" s="12"/>
      <c r="IB744" s="12"/>
      <c r="IC744" s="12"/>
      <c r="ID744" s="12"/>
      <c r="IE744" s="12"/>
      <c r="IF744" s="12"/>
      <c r="IG744" s="12"/>
      <c r="IH744" s="12"/>
      <c r="II744" s="12"/>
      <c r="IJ744" s="12"/>
      <c r="IK744" s="12"/>
      <c r="IL744" s="12"/>
      <c r="IM744" s="12"/>
      <c r="IN744" s="12"/>
      <c r="IO744" s="12"/>
      <c r="IP744" s="12"/>
      <c r="IQ744" s="12"/>
      <c r="IR744" s="12"/>
      <c r="IS744" s="12"/>
      <c r="IT744" s="12"/>
      <c r="IU744" s="12"/>
      <c r="IV744" s="12"/>
      <c r="IW744" s="12"/>
      <c r="IX744" s="12"/>
      <c r="IY744" s="12"/>
      <c r="IZ744" s="12"/>
      <c r="JA744" s="12"/>
      <c r="JB744" s="12"/>
      <c r="JC744" s="12"/>
      <c r="JD744" s="12"/>
      <c r="JE744" s="12"/>
      <c r="JF744" s="12"/>
      <c r="JG744" s="12"/>
      <c r="JH744" s="12"/>
      <c r="JI744" s="12"/>
      <c r="JJ744" s="12"/>
      <c r="JK744" s="12"/>
      <c r="JL744" s="12"/>
      <c r="JM744" s="12"/>
      <c r="JN744" s="12"/>
      <c r="JO744" s="12"/>
      <c r="JP744" s="12"/>
      <c r="JQ744" s="12"/>
      <c r="JR744" s="12"/>
      <c r="JS744" s="12"/>
      <c r="JT744" s="12"/>
      <c r="JU744" s="12"/>
      <c r="JV744" s="12"/>
      <c r="JW744" s="12"/>
      <c r="JX744" s="12"/>
      <c r="JY744" s="12"/>
      <c r="JZ744" s="12"/>
      <c r="KA744" s="12"/>
      <c r="KB744" s="12"/>
      <c r="KC744" s="12"/>
      <c r="KD744" s="12"/>
      <c r="KE744" s="12"/>
      <c r="KF744" s="12"/>
      <c r="KG744" s="12"/>
      <c r="KH744" s="12"/>
      <c r="KI744" s="12"/>
      <c r="KJ744" s="12"/>
      <c r="KK744" s="12"/>
      <c r="KL744" s="12"/>
      <c r="KM744" s="12"/>
      <c r="KN744" s="12"/>
      <c r="KO744" s="12"/>
      <c r="KP744" s="12"/>
      <c r="KQ744" s="12"/>
      <c r="KR744" s="12"/>
      <c r="KS744" s="12"/>
      <c r="KT744" s="12"/>
      <c r="KU744" s="12"/>
      <c r="KV744" s="12"/>
      <c r="KW744" s="12"/>
      <c r="KX744" s="12"/>
      <c r="KY744" s="12"/>
      <c r="KZ744" s="12"/>
      <c r="LA744" s="12"/>
      <c r="LB744" s="12"/>
      <c r="LC744" s="12"/>
      <c r="LD744" s="12"/>
      <c r="LE744" s="12"/>
      <c r="LF744" s="12"/>
      <c r="LG744" s="12"/>
      <c r="LH744" s="12"/>
      <c r="LI744" s="12"/>
      <c r="LJ744" s="12"/>
      <c r="LK744" s="12"/>
      <c r="LL744" s="12"/>
      <c r="LM744" s="12"/>
      <c r="LN744" s="12"/>
      <c r="LO744" s="12"/>
      <c r="LP744" s="12"/>
      <c r="LQ744" s="12"/>
      <c r="LR744" s="12"/>
      <c r="LS744" s="12"/>
      <c r="LT744" s="12"/>
      <c r="LU744" s="12"/>
      <c r="LV744" s="12"/>
      <c r="LW744" s="12"/>
      <c r="LX744" s="12"/>
      <c r="LY744" s="12"/>
      <c r="LZ744" s="12"/>
      <c r="MA744" s="12"/>
      <c r="MB744" s="12"/>
      <c r="MC744" s="12"/>
      <c r="MD744" s="12"/>
      <c r="ME744" s="12"/>
      <c r="MF744" s="12"/>
      <c r="MG744" s="12"/>
      <c r="MH744" s="12"/>
      <c r="MI744" s="12"/>
      <c r="MJ744" s="12"/>
      <c r="MK744" s="12"/>
      <c r="ML744" s="12"/>
      <c r="MM744" s="12"/>
      <c r="MN744" s="12"/>
      <c r="MO744" s="12"/>
      <c r="MP744" s="12"/>
      <c r="MQ744" s="12"/>
      <c r="MR744" s="12"/>
      <c r="MS744" s="12"/>
      <c r="MT744" s="12"/>
      <c r="MU744" s="12"/>
      <c r="MV744" s="12"/>
      <c r="MW744" s="12"/>
      <c r="MX744" s="12"/>
      <c r="MY744" s="12"/>
      <c r="MZ744" s="12"/>
      <c r="NA744" s="12"/>
      <c r="NB744" s="12"/>
      <c r="NC744" s="12"/>
      <c r="ND744" s="12"/>
      <c r="NE744" s="12"/>
      <c r="NF744" s="12"/>
      <c r="NG744" s="12"/>
      <c r="NH744" s="12"/>
      <c r="NI744" s="12"/>
      <c r="NJ744" s="12"/>
      <c r="NK744" s="12"/>
      <c r="NL744" s="12"/>
      <c r="NM744" s="12"/>
      <c r="NN744" s="12"/>
      <c r="NO744" s="12"/>
      <c r="NP744" s="12"/>
      <c r="NQ744" s="12"/>
      <c r="NR744" s="12"/>
      <c r="NS744" s="12"/>
      <c r="NT744" s="12"/>
      <c r="NU744" s="12"/>
      <c r="NV744" s="12"/>
      <c r="NW744" s="12"/>
      <c r="NX744" s="12"/>
      <c r="NY744" s="12"/>
      <c r="NZ744" s="12"/>
      <c r="OA744" s="12"/>
      <c r="OB744" s="12"/>
      <c r="OC744" s="12"/>
      <c r="OD744" s="12"/>
      <c r="OE744" s="12"/>
      <c r="OF744" s="12"/>
      <c r="OG744" s="12"/>
      <c r="OH744" s="12"/>
      <c r="OI744" s="12"/>
      <c r="OJ744" s="12"/>
      <c r="OK744" s="12"/>
      <c r="OL744" s="12"/>
      <c r="OM744" s="12"/>
      <c r="ON744" s="12"/>
      <c r="OO744" s="12"/>
      <c r="OP744" s="12"/>
      <c r="OQ744" s="12"/>
      <c r="OR744" s="12"/>
      <c r="OS744" s="12"/>
      <c r="OT744" s="12"/>
      <c r="OU744" s="12"/>
      <c r="OV744" s="12"/>
      <c r="OW744" s="12"/>
      <c r="OX744" s="12"/>
      <c r="OY744" s="12"/>
      <c r="OZ744" s="12"/>
      <c r="PA744" s="12"/>
      <c r="PB744" s="12"/>
      <c r="PC744" s="12"/>
      <c r="PD744" s="12"/>
      <c r="PE744" s="12"/>
      <c r="PF744" s="12"/>
      <c r="PG744" s="12"/>
      <c r="PH744" s="12"/>
      <c r="PI744" s="12"/>
      <c r="PJ744" s="12"/>
      <c r="PK744" s="12"/>
      <c r="PL744" s="12"/>
      <c r="PM744" s="12"/>
      <c r="PN744" s="12"/>
      <c r="PO744" s="12"/>
      <c r="PP744" s="12"/>
    </row>
    <row r="745">
      <c r="A745" s="452"/>
      <c r="B745" s="45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  <c r="HZ745" s="12"/>
      <c r="IA745" s="12"/>
      <c r="IB745" s="12"/>
      <c r="IC745" s="12"/>
      <c r="ID745" s="12"/>
      <c r="IE745" s="12"/>
      <c r="IF745" s="12"/>
      <c r="IG745" s="12"/>
      <c r="IH745" s="12"/>
      <c r="II745" s="12"/>
      <c r="IJ745" s="12"/>
      <c r="IK745" s="12"/>
      <c r="IL745" s="12"/>
      <c r="IM745" s="12"/>
      <c r="IN745" s="12"/>
      <c r="IO745" s="12"/>
      <c r="IP745" s="12"/>
      <c r="IQ745" s="12"/>
      <c r="IR745" s="12"/>
      <c r="IS745" s="12"/>
      <c r="IT745" s="12"/>
      <c r="IU745" s="12"/>
      <c r="IV745" s="12"/>
      <c r="IW745" s="12"/>
      <c r="IX745" s="12"/>
      <c r="IY745" s="12"/>
      <c r="IZ745" s="12"/>
      <c r="JA745" s="12"/>
      <c r="JB745" s="12"/>
      <c r="JC745" s="12"/>
      <c r="JD745" s="12"/>
      <c r="JE745" s="12"/>
      <c r="JF745" s="12"/>
      <c r="JG745" s="12"/>
      <c r="JH745" s="12"/>
      <c r="JI745" s="12"/>
      <c r="JJ745" s="12"/>
      <c r="JK745" s="12"/>
      <c r="JL745" s="12"/>
      <c r="JM745" s="12"/>
      <c r="JN745" s="12"/>
      <c r="JO745" s="12"/>
      <c r="JP745" s="12"/>
      <c r="JQ745" s="12"/>
      <c r="JR745" s="12"/>
      <c r="JS745" s="12"/>
      <c r="JT745" s="12"/>
      <c r="JU745" s="12"/>
      <c r="JV745" s="12"/>
      <c r="JW745" s="12"/>
      <c r="JX745" s="12"/>
      <c r="JY745" s="12"/>
      <c r="JZ745" s="12"/>
      <c r="KA745" s="12"/>
      <c r="KB745" s="12"/>
      <c r="KC745" s="12"/>
      <c r="KD745" s="12"/>
      <c r="KE745" s="12"/>
      <c r="KF745" s="12"/>
      <c r="KG745" s="12"/>
      <c r="KH745" s="12"/>
      <c r="KI745" s="12"/>
      <c r="KJ745" s="12"/>
      <c r="KK745" s="12"/>
      <c r="KL745" s="12"/>
      <c r="KM745" s="12"/>
      <c r="KN745" s="12"/>
      <c r="KO745" s="12"/>
      <c r="KP745" s="12"/>
      <c r="KQ745" s="12"/>
      <c r="KR745" s="12"/>
      <c r="KS745" s="12"/>
      <c r="KT745" s="12"/>
      <c r="KU745" s="12"/>
      <c r="KV745" s="12"/>
      <c r="KW745" s="12"/>
      <c r="KX745" s="12"/>
      <c r="KY745" s="12"/>
      <c r="KZ745" s="12"/>
      <c r="LA745" s="12"/>
      <c r="LB745" s="12"/>
      <c r="LC745" s="12"/>
      <c r="LD745" s="12"/>
      <c r="LE745" s="12"/>
      <c r="LF745" s="12"/>
      <c r="LG745" s="12"/>
      <c r="LH745" s="12"/>
      <c r="LI745" s="12"/>
      <c r="LJ745" s="12"/>
      <c r="LK745" s="12"/>
      <c r="LL745" s="12"/>
      <c r="LM745" s="12"/>
      <c r="LN745" s="12"/>
      <c r="LO745" s="12"/>
      <c r="LP745" s="12"/>
      <c r="LQ745" s="12"/>
      <c r="LR745" s="12"/>
      <c r="LS745" s="12"/>
      <c r="LT745" s="12"/>
      <c r="LU745" s="12"/>
      <c r="LV745" s="12"/>
      <c r="LW745" s="12"/>
      <c r="LX745" s="12"/>
      <c r="LY745" s="12"/>
      <c r="LZ745" s="12"/>
      <c r="MA745" s="12"/>
      <c r="MB745" s="12"/>
      <c r="MC745" s="12"/>
      <c r="MD745" s="12"/>
      <c r="ME745" s="12"/>
      <c r="MF745" s="12"/>
      <c r="MG745" s="12"/>
      <c r="MH745" s="12"/>
      <c r="MI745" s="12"/>
      <c r="MJ745" s="12"/>
      <c r="MK745" s="12"/>
      <c r="ML745" s="12"/>
      <c r="MM745" s="12"/>
      <c r="MN745" s="12"/>
      <c r="MO745" s="12"/>
      <c r="MP745" s="12"/>
      <c r="MQ745" s="12"/>
      <c r="MR745" s="12"/>
      <c r="MS745" s="12"/>
      <c r="MT745" s="12"/>
      <c r="MU745" s="12"/>
      <c r="MV745" s="12"/>
      <c r="MW745" s="12"/>
      <c r="MX745" s="12"/>
      <c r="MY745" s="12"/>
      <c r="MZ745" s="12"/>
      <c r="NA745" s="12"/>
      <c r="NB745" s="12"/>
      <c r="NC745" s="12"/>
      <c r="ND745" s="12"/>
      <c r="NE745" s="12"/>
      <c r="NF745" s="12"/>
      <c r="NG745" s="12"/>
      <c r="NH745" s="12"/>
      <c r="NI745" s="12"/>
      <c r="NJ745" s="12"/>
      <c r="NK745" s="12"/>
      <c r="NL745" s="12"/>
      <c r="NM745" s="12"/>
      <c r="NN745" s="12"/>
      <c r="NO745" s="12"/>
      <c r="NP745" s="12"/>
      <c r="NQ745" s="12"/>
      <c r="NR745" s="12"/>
      <c r="NS745" s="12"/>
      <c r="NT745" s="12"/>
      <c r="NU745" s="12"/>
      <c r="NV745" s="12"/>
      <c r="NW745" s="12"/>
      <c r="NX745" s="12"/>
      <c r="NY745" s="12"/>
      <c r="NZ745" s="12"/>
      <c r="OA745" s="12"/>
      <c r="OB745" s="12"/>
      <c r="OC745" s="12"/>
      <c r="OD745" s="12"/>
      <c r="OE745" s="12"/>
      <c r="OF745" s="12"/>
      <c r="OG745" s="12"/>
      <c r="OH745" s="12"/>
      <c r="OI745" s="12"/>
      <c r="OJ745" s="12"/>
      <c r="OK745" s="12"/>
      <c r="OL745" s="12"/>
      <c r="OM745" s="12"/>
      <c r="ON745" s="12"/>
      <c r="OO745" s="12"/>
      <c r="OP745" s="12"/>
      <c r="OQ745" s="12"/>
      <c r="OR745" s="12"/>
      <c r="OS745" s="12"/>
      <c r="OT745" s="12"/>
      <c r="OU745" s="12"/>
      <c r="OV745" s="12"/>
      <c r="OW745" s="12"/>
      <c r="OX745" s="12"/>
      <c r="OY745" s="12"/>
      <c r="OZ745" s="12"/>
      <c r="PA745" s="12"/>
      <c r="PB745" s="12"/>
      <c r="PC745" s="12"/>
      <c r="PD745" s="12"/>
      <c r="PE745" s="12"/>
      <c r="PF745" s="12"/>
      <c r="PG745" s="12"/>
      <c r="PH745" s="12"/>
      <c r="PI745" s="12"/>
      <c r="PJ745" s="12"/>
      <c r="PK745" s="12"/>
      <c r="PL745" s="12"/>
      <c r="PM745" s="12"/>
      <c r="PN745" s="12"/>
      <c r="PO745" s="12"/>
      <c r="PP745" s="12"/>
    </row>
    <row r="746">
      <c r="A746" s="452"/>
      <c r="B746" s="45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  <c r="IB746" s="12"/>
      <c r="IC746" s="12"/>
      <c r="ID746" s="12"/>
      <c r="IE746" s="12"/>
      <c r="IF746" s="12"/>
      <c r="IG746" s="12"/>
      <c r="IH746" s="12"/>
      <c r="II746" s="12"/>
      <c r="IJ746" s="12"/>
      <c r="IK746" s="12"/>
      <c r="IL746" s="12"/>
      <c r="IM746" s="12"/>
      <c r="IN746" s="12"/>
      <c r="IO746" s="12"/>
      <c r="IP746" s="12"/>
      <c r="IQ746" s="12"/>
      <c r="IR746" s="12"/>
      <c r="IS746" s="12"/>
      <c r="IT746" s="12"/>
      <c r="IU746" s="12"/>
      <c r="IV746" s="12"/>
      <c r="IW746" s="12"/>
      <c r="IX746" s="12"/>
      <c r="IY746" s="12"/>
      <c r="IZ746" s="12"/>
      <c r="JA746" s="12"/>
      <c r="JB746" s="12"/>
      <c r="JC746" s="12"/>
      <c r="JD746" s="12"/>
      <c r="JE746" s="12"/>
      <c r="JF746" s="12"/>
      <c r="JG746" s="12"/>
      <c r="JH746" s="12"/>
      <c r="JI746" s="12"/>
      <c r="JJ746" s="12"/>
      <c r="JK746" s="12"/>
      <c r="JL746" s="12"/>
      <c r="JM746" s="12"/>
      <c r="JN746" s="12"/>
      <c r="JO746" s="12"/>
      <c r="JP746" s="12"/>
      <c r="JQ746" s="12"/>
      <c r="JR746" s="12"/>
      <c r="JS746" s="12"/>
      <c r="JT746" s="12"/>
      <c r="JU746" s="12"/>
      <c r="JV746" s="12"/>
      <c r="JW746" s="12"/>
      <c r="JX746" s="12"/>
      <c r="JY746" s="12"/>
      <c r="JZ746" s="12"/>
      <c r="KA746" s="12"/>
      <c r="KB746" s="12"/>
      <c r="KC746" s="12"/>
      <c r="KD746" s="12"/>
      <c r="KE746" s="12"/>
      <c r="KF746" s="12"/>
      <c r="KG746" s="12"/>
      <c r="KH746" s="12"/>
      <c r="KI746" s="12"/>
      <c r="KJ746" s="12"/>
      <c r="KK746" s="12"/>
      <c r="KL746" s="12"/>
      <c r="KM746" s="12"/>
      <c r="KN746" s="12"/>
      <c r="KO746" s="12"/>
      <c r="KP746" s="12"/>
      <c r="KQ746" s="12"/>
      <c r="KR746" s="12"/>
      <c r="KS746" s="12"/>
      <c r="KT746" s="12"/>
      <c r="KU746" s="12"/>
      <c r="KV746" s="12"/>
      <c r="KW746" s="12"/>
      <c r="KX746" s="12"/>
      <c r="KY746" s="12"/>
      <c r="KZ746" s="12"/>
      <c r="LA746" s="12"/>
      <c r="LB746" s="12"/>
      <c r="LC746" s="12"/>
      <c r="LD746" s="12"/>
      <c r="LE746" s="12"/>
      <c r="LF746" s="12"/>
      <c r="LG746" s="12"/>
      <c r="LH746" s="12"/>
      <c r="LI746" s="12"/>
      <c r="LJ746" s="12"/>
      <c r="LK746" s="12"/>
      <c r="LL746" s="12"/>
      <c r="LM746" s="12"/>
      <c r="LN746" s="12"/>
      <c r="LO746" s="12"/>
      <c r="LP746" s="12"/>
      <c r="LQ746" s="12"/>
      <c r="LR746" s="12"/>
      <c r="LS746" s="12"/>
      <c r="LT746" s="12"/>
      <c r="LU746" s="12"/>
      <c r="LV746" s="12"/>
      <c r="LW746" s="12"/>
      <c r="LX746" s="12"/>
      <c r="LY746" s="12"/>
      <c r="LZ746" s="12"/>
      <c r="MA746" s="12"/>
      <c r="MB746" s="12"/>
      <c r="MC746" s="12"/>
      <c r="MD746" s="12"/>
      <c r="ME746" s="12"/>
      <c r="MF746" s="12"/>
      <c r="MG746" s="12"/>
      <c r="MH746" s="12"/>
      <c r="MI746" s="12"/>
      <c r="MJ746" s="12"/>
      <c r="MK746" s="12"/>
      <c r="ML746" s="12"/>
      <c r="MM746" s="12"/>
      <c r="MN746" s="12"/>
      <c r="MO746" s="12"/>
      <c r="MP746" s="12"/>
      <c r="MQ746" s="12"/>
      <c r="MR746" s="12"/>
      <c r="MS746" s="12"/>
      <c r="MT746" s="12"/>
      <c r="MU746" s="12"/>
      <c r="MV746" s="12"/>
      <c r="MW746" s="12"/>
      <c r="MX746" s="12"/>
      <c r="MY746" s="12"/>
      <c r="MZ746" s="12"/>
      <c r="NA746" s="12"/>
      <c r="NB746" s="12"/>
      <c r="NC746" s="12"/>
      <c r="ND746" s="12"/>
      <c r="NE746" s="12"/>
      <c r="NF746" s="12"/>
      <c r="NG746" s="12"/>
      <c r="NH746" s="12"/>
      <c r="NI746" s="12"/>
      <c r="NJ746" s="12"/>
      <c r="NK746" s="12"/>
      <c r="NL746" s="12"/>
      <c r="NM746" s="12"/>
      <c r="NN746" s="12"/>
      <c r="NO746" s="12"/>
      <c r="NP746" s="12"/>
      <c r="NQ746" s="12"/>
      <c r="NR746" s="12"/>
      <c r="NS746" s="12"/>
      <c r="NT746" s="12"/>
      <c r="NU746" s="12"/>
      <c r="NV746" s="12"/>
      <c r="NW746" s="12"/>
      <c r="NX746" s="12"/>
      <c r="NY746" s="12"/>
      <c r="NZ746" s="12"/>
      <c r="OA746" s="12"/>
      <c r="OB746" s="12"/>
      <c r="OC746" s="12"/>
      <c r="OD746" s="12"/>
      <c r="OE746" s="12"/>
      <c r="OF746" s="12"/>
      <c r="OG746" s="12"/>
      <c r="OH746" s="12"/>
      <c r="OI746" s="12"/>
      <c r="OJ746" s="12"/>
      <c r="OK746" s="12"/>
      <c r="OL746" s="12"/>
      <c r="OM746" s="12"/>
      <c r="ON746" s="12"/>
      <c r="OO746" s="12"/>
      <c r="OP746" s="12"/>
      <c r="OQ746" s="12"/>
      <c r="OR746" s="12"/>
      <c r="OS746" s="12"/>
      <c r="OT746" s="12"/>
      <c r="OU746" s="12"/>
      <c r="OV746" s="12"/>
      <c r="OW746" s="12"/>
      <c r="OX746" s="12"/>
      <c r="OY746" s="12"/>
      <c r="OZ746" s="12"/>
      <c r="PA746" s="12"/>
      <c r="PB746" s="12"/>
      <c r="PC746" s="12"/>
      <c r="PD746" s="12"/>
      <c r="PE746" s="12"/>
      <c r="PF746" s="12"/>
      <c r="PG746" s="12"/>
      <c r="PH746" s="12"/>
      <c r="PI746" s="12"/>
      <c r="PJ746" s="12"/>
      <c r="PK746" s="12"/>
      <c r="PL746" s="12"/>
      <c r="PM746" s="12"/>
      <c r="PN746" s="12"/>
      <c r="PO746" s="12"/>
      <c r="PP746" s="12"/>
    </row>
    <row r="747">
      <c r="A747" s="452"/>
      <c r="B747" s="45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  <c r="HZ747" s="12"/>
      <c r="IA747" s="12"/>
      <c r="IB747" s="12"/>
      <c r="IC747" s="12"/>
      <c r="ID747" s="12"/>
      <c r="IE747" s="12"/>
      <c r="IF747" s="12"/>
      <c r="IG747" s="12"/>
      <c r="IH747" s="12"/>
      <c r="II747" s="12"/>
      <c r="IJ747" s="12"/>
      <c r="IK747" s="12"/>
      <c r="IL747" s="12"/>
      <c r="IM747" s="12"/>
      <c r="IN747" s="12"/>
      <c r="IO747" s="12"/>
      <c r="IP747" s="12"/>
      <c r="IQ747" s="12"/>
      <c r="IR747" s="12"/>
      <c r="IS747" s="12"/>
      <c r="IT747" s="12"/>
      <c r="IU747" s="12"/>
      <c r="IV747" s="12"/>
      <c r="IW747" s="12"/>
      <c r="IX747" s="12"/>
      <c r="IY747" s="12"/>
      <c r="IZ747" s="12"/>
      <c r="JA747" s="12"/>
      <c r="JB747" s="12"/>
      <c r="JC747" s="12"/>
      <c r="JD747" s="12"/>
      <c r="JE747" s="12"/>
      <c r="JF747" s="12"/>
      <c r="JG747" s="12"/>
      <c r="JH747" s="12"/>
      <c r="JI747" s="12"/>
      <c r="JJ747" s="12"/>
      <c r="JK747" s="12"/>
      <c r="JL747" s="12"/>
      <c r="JM747" s="12"/>
      <c r="JN747" s="12"/>
      <c r="JO747" s="12"/>
      <c r="JP747" s="12"/>
      <c r="JQ747" s="12"/>
      <c r="JR747" s="12"/>
      <c r="JS747" s="12"/>
      <c r="JT747" s="12"/>
      <c r="JU747" s="12"/>
      <c r="JV747" s="12"/>
      <c r="JW747" s="12"/>
      <c r="JX747" s="12"/>
      <c r="JY747" s="12"/>
      <c r="JZ747" s="12"/>
      <c r="KA747" s="12"/>
      <c r="KB747" s="12"/>
      <c r="KC747" s="12"/>
      <c r="KD747" s="12"/>
      <c r="KE747" s="12"/>
      <c r="KF747" s="12"/>
      <c r="KG747" s="12"/>
      <c r="KH747" s="12"/>
      <c r="KI747" s="12"/>
      <c r="KJ747" s="12"/>
      <c r="KK747" s="12"/>
      <c r="KL747" s="12"/>
      <c r="KM747" s="12"/>
      <c r="KN747" s="12"/>
      <c r="KO747" s="12"/>
      <c r="KP747" s="12"/>
      <c r="KQ747" s="12"/>
      <c r="KR747" s="12"/>
      <c r="KS747" s="12"/>
      <c r="KT747" s="12"/>
      <c r="KU747" s="12"/>
      <c r="KV747" s="12"/>
      <c r="KW747" s="12"/>
      <c r="KX747" s="12"/>
      <c r="KY747" s="12"/>
      <c r="KZ747" s="12"/>
      <c r="LA747" s="12"/>
      <c r="LB747" s="12"/>
      <c r="LC747" s="12"/>
      <c r="LD747" s="12"/>
      <c r="LE747" s="12"/>
      <c r="LF747" s="12"/>
      <c r="LG747" s="12"/>
      <c r="LH747" s="12"/>
      <c r="LI747" s="12"/>
      <c r="LJ747" s="12"/>
      <c r="LK747" s="12"/>
      <c r="LL747" s="12"/>
      <c r="LM747" s="12"/>
      <c r="LN747" s="12"/>
      <c r="LO747" s="12"/>
      <c r="LP747" s="12"/>
      <c r="LQ747" s="12"/>
      <c r="LR747" s="12"/>
      <c r="LS747" s="12"/>
      <c r="LT747" s="12"/>
      <c r="LU747" s="12"/>
      <c r="LV747" s="12"/>
      <c r="LW747" s="12"/>
      <c r="LX747" s="12"/>
      <c r="LY747" s="12"/>
      <c r="LZ747" s="12"/>
      <c r="MA747" s="12"/>
      <c r="MB747" s="12"/>
      <c r="MC747" s="12"/>
      <c r="MD747" s="12"/>
      <c r="ME747" s="12"/>
      <c r="MF747" s="12"/>
      <c r="MG747" s="12"/>
      <c r="MH747" s="12"/>
      <c r="MI747" s="12"/>
      <c r="MJ747" s="12"/>
      <c r="MK747" s="12"/>
      <c r="ML747" s="12"/>
      <c r="MM747" s="12"/>
      <c r="MN747" s="12"/>
      <c r="MO747" s="12"/>
      <c r="MP747" s="12"/>
      <c r="MQ747" s="12"/>
      <c r="MR747" s="12"/>
      <c r="MS747" s="12"/>
      <c r="MT747" s="12"/>
      <c r="MU747" s="12"/>
      <c r="MV747" s="12"/>
      <c r="MW747" s="12"/>
      <c r="MX747" s="12"/>
      <c r="MY747" s="12"/>
      <c r="MZ747" s="12"/>
      <c r="NA747" s="12"/>
      <c r="NB747" s="12"/>
      <c r="NC747" s="12"/>
      <c r="ND747" s="12"/>
      <c r="NE747" s="12"/>
      <c r="NF747" s="12"/>
      <c r="NG747" s="12"/>
      <c r="NH747" s="12"/>
      <c r="NI747" s="12"/>
      <c r="NJ747" s="12"/>
      <c r="NK747" s="12"/>
      <c r="NL747" s="12"/>
      <c r="NM747" s="12"/>
      <c r="NN747" s="12"/>
      <c r="NO747" s="12"/>
      <c r="NP747" s="12"/>
      <c r="NQ747" s="12"/>
      <c r="NR747" s="12"/>
      <c r="NS747" s="12"/>
      <c r="NT747" s="12"/>
      <c r="NU747" s="12"/>
      <c r="NV747" s="12"/>
      <c r="NW747" s="12"/>
      <c r="NX747" s="12"/>
      <c r="NY747" s="12"/>
      <c r="NZ747" s="12"/>
      <c r="OA747" s="12"/>
      <c r="OB747" s="12"/>
      <c r="OC747" s="12"/>
      <c r="OD747" s="12"/>
      <c r="OE747" s="12"/>
      <c r="OF747" s="12"/>
      <c r="OG747" s="12"/>
      <c r="OH747" s="12"/>
      <c r="OI747" s="12"/>
      <c r="OJ747" s="12"/>
      <c r="OK747" s="12"/>
      <c r="OL747" s="12"/>
      <c r="OM747" s="12"/>
      <c r="ON747" s="12"/>
      <c r="OO747" s="12"/>
      <c r="OP747" s="12"/>
      <c r="OQ747" s="12"/>
      <c r="OR747" s="12"/>
      <c r="OS747" s="12"/>
      <c r="OT747" s="12"/>
      <c r="OU747" s="12"/>
      <c r="OV747" s="12"/>
      <c r="OW747" s="12"/>
      <c r="OX747" s="12"/>
      <c r="OY747" s="12"/>
      <c r="OZ747" s="12"/>
      <c r="PA747" s="12"/>
      <c r="PB747" s="12"/>
      <c r="PC747" s="12"/>
      <c r="PD747" s="12"/>
      <c r="PE747" s="12"/>
      <c r="PF747" s="12"/>
      <c r="PG747" s="12"/>
      <c r="PH747" s="12"/>
      <c r="PI747" s="12"/>
      <c r="PJ747" s="12"/>
      <c r="PK747" s="12"/>
      <c r="PL747" s="12"/>
      <c r="PM747" s="12"/>
      <c r="PN747" s="12"/>
      <c r="PO747" s="12"/>
      <c r="PP747" s="12"/>
    </row>
    <row r="748">
      <c r="A748" s="452"/>
      <c r="B748" s="45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  <c r="HZ748" s="12"/>
      <c r="IA748" s="12"/>
      <c r="IB748" s="12"/>
      <c r="IC748" s="12"/>
      <c r="ID748" s="12"/>
      <c r="IE748" s="12"/>
      <c r="IF748" s="12"/>
      <c r="IG748" s="12"/>
      <c r="IH748" s="12"/>
      <c r="II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  <c r="IU748" s="12"/>
      <c r="IV748" s="12"/>
      <c r="IW748" s="12"/>
      <c r="IX748" s="12"/>
      <c r="IY748" s="12"/>
      <c r="IZ748" s="12"/>
      <c r="JA748" s="12"/>
      <c r="JB748" s="12"/>
      <c r="JC748" s="12"/>
      <c r="JD748" s="12"/>
      <c r="JE748" s="12"/>
      <c r="JF748" s="12"/>
      <c r="JG748" s="12"/>
      <c r="JH748" s="12"/>
      <c r="JI748" s="12"/>
      <c r="JJ748" s="12"/>
      <c r="JK748" s="12"/>
      <c r="JL748" s="12"/>
      <c r="JM748" s="12"/>
      <c r="JN748" s="12"/>
      <c r="JO748" s="12"/>
      <c r="JP748" s="12"/>
      <c r="JQ748" s="12"/>
      <c r="JR748" s="12"/>
      <c r="JS748" s="12"/>
      <c r="JT748" s="12"/>
      <c r="JU748" s="12"/>
      <c r="JV748" s="12"/>
      <c r="JW748" s="12"/>
      <c r="JX748" s="12"/>
      <c r="JY748" s="12"/>
      <c r="JZ748" s="12"/>
      <c r="KA748" s="12"/>
      <c r="KB748" s="12"/>
      <c r="KC748" s="12"/>
      <c r="KD748" s="12"/>
      <c r="KE748" s="12"/>
      <c r="KF748" s="12"/>
      <c r="KG748" s="12"/>
      <c r="KH748" s="12"/>
      <c r="KI748" s="12"/>
      <c r="KJ748" s="12"/>
      <c r="KK748" s="12"/>
      <c r="KL748" s="12"/>
      <c r="KM748" s="12"/>
      <c r="KN748" s="12"/>
      <c r="KO748" s="12"/>
      <c r="KP748" s="12"/>
      <c r="KQ748" s="12"/>
      <c r="KR748" s="12"/>
      <c r="KS748" s="12"/>
      <c r="KT748" s="12"/>
      <c r="KU748" s="12"/>
      <c r="KV748" s="12"/>
      <c r="KW748" s="12"/>
      <c r="KX748" s="12"/>
      <c r="KY748" s="12"/>
      <c r="KZ748" s="12"/>
      <c r="LA748" s="12"/>
      <c r="LB748" s="12"/>
      <c r="LC748" s="12"/>
      <c r="LD748" s="12"/>
      <c r="LE748" s="12"/>
      <c r="LF748" s="12"/>
      <c r="LG748" s="12"/>
      <c r="LH748" s="12"/>
      <c r="LI748" s="12"/>
      <c r="LJ748" s="12"/>
      <c r="LK748" s="12"/>
      <c r="LL748" s="12"/>
      <c r="LM748" s="12"/>
      <c r="LN748" s="12"/>
      <c r="LO748" s="12"/>
      <c r="LP748" s="12"/>
      <c r="LQ748" s="12"/>
      <c r="LR748" s="12"/>
      <c r="LS748" s="12"/>
      <c r="LT748" s="12"/>
      <c r="LU748" s="12"/>
      <c r="LV748" s="12"/>
      <c r="LW748" s="12"/>
      <c r="LX748" s="12"/>
      <c r="LY748" s="12"/>
      <c r="LZ748" s="12"/>
      <c r="MA748" s="12"/>
      <c r="MB748" s="12"/>
      <c r="MC748" s="12"/>
      <c r="MD748" s="12"/>
      <c r="ME748" s="12"/>
      <c r="MF748" s="12"/>
      <c r="MG748" s="12"/>
      <c r="MH748" s="12"/>
      <c r="MI748" s="12"/>
      <c r="MJ748" s="12"/>
      <c r="MK748" s="12"/>
      <c r="ML748" s="12"/>
      <c r="MM748" s="12"/>
      <c r="MN748" s="12"/>
      <c r="MO748" s="12"/>
      <c r="MP748" s="12"/>
      <c r="MQ748" s="12"/>
      <c r="MR748" s="12"/>
      <c r="MS748" s="12"/>
      <c r="MT748" s="12"/>
      <c r="MU748" s="12"/>
      <c r="MV748" s="12"/>
      <c r="MW748" s="12"/>
      <c r="MX748" s="12"/>
      <c r="MY748" s="12"/>
      <c r="MZ748" s="12"/>
      <c r="NA748" s="12"/>
      <c r="NB748" s="12"/>
      <c r="NC748" s="12"/>
      <c r="ND748" s="12"/>
      <c r="NE748" s="12"/>
      <c r="NF748" s="12"/>
      <c r="NG748" s="12"/>
      <c r="NH748" s="12"/>
      <c r="NI748" s="12"/>
      <c r="NJ748" s="12"/>
      <c r="NK748" s="12"/>
      <c r="NL748" s="12"/>
      <c r="NM748" s="12"/>
      <c r="NN748" s="12"/>
      <c r="NO748" s="12"/>
      <c r="NP748" s="12"/>
      <c r="NQ748" s="12"/>
      <c r="NR748" s="12"/>
      <c r="NS748" s="12"/>
      <c r="NT748" s="12"/>
      <c r="NU748" s="12"/>
      <c r="NV748" s="12"/>
      <c r="NW748" s="12"/>
      <c r="NX748" s="12"/>
      <c r="NY748" s="12"/>
      <c r="NZ748" s="12"/>
      <c r="OA748" s="12"/>
      <c r="OB748" s="12"/>
      <c r="OC748" s="12"/>
      <c r="OD748" s="12"/>
      <c r="OE748" s="12"/>
      <c r="OF748" s="12"/>
      <c r="OG748" s="12"/>
      <c r="OH748" s="12"/>
      <c r="OI748" s="12"/>
      <c r="OJ748" s="12"/>
      <c r="OK748" s="12"/>
      <c r="OL748" s="12"/>
      <c r="OM748" s="12"/>
      <c r="ON748" s="12"/>
      <c r="OO748" s="12"/>
      <c r="OP748" s="12"/>
      <c r="OQ748" s="12"/>
      <c r="OR748" s="12"/>
      <c r="OS748" s="12"/>
      <c r="OT748" s="12"/>
      <c r="OU748" s="12"/>
      <c r="OV748" s="12"/>
      <c r="OW748" s="12"/>
      <c r="OX748" s="12"/>
      <c r="OY748" s="12"/>
      <c r="OZ748" s="12"/>
      <c r="PA748" s="12"/>
      <c r="PB748" s="12"/>
      <c r="PC748" s="12"/>
      <c r="PD748" s="12"/>
      <c r="PE748" s="12"/>
      <c r="PF748" s="12"/>
      <c r="PG748" s="12"/>
      <c r="PH748" s="12"/>
      <c r="PI748" s="12"/>
      <c r="PJ748" s="12"/>
      <c r="PK748" s="12"/>
      <c r="PL748" s="12"/>
      <c r="PM748" s="12"/>
      <c r="PN748" s="12"/>
      <c r="PO748" s="12"/>
      <c r="PP748" s="12"/>
    </row>
    <row r="749">
      <c r="A749" s="452"/>
      <c r="B749" s="45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  <c r="IU749" s="12"/>
      <c r="IV749" s="12"/>
      <c r="IW749" s="12"/>
      <c r="IX749" s="12"/>
      <c r="IY749" s="12"/>
      <c r="IZ749" s="12"/>
      <c r="JA749" s="12"/>
      <c r="JB749" s="12"/>
      <c r="JC749" s="12"/>
      <c r="JD749" s="12"/>
      <c r="JE749" s="12"/>
      <c r="JF749" s="12"/>
      <c r="JG749" s="12"/>
      <c r="JH749" s="12"/>
      <c r="JI749" s="12"/>
      <c r="JJ749" s="12"/>
      <c r="JK749" s="12"/>
      <c r="JL749" s="12"/>
      <c r="JM749" s="12"/>
      <c r="JN749" s="12"/>
      <c r="JO749" s="12"/>
      <c r="JP749" s="12"/>
      <c r="JQ749" s="12"/>
      <c r="JR749" s="12"/>
      <c r="JS749" s="12"/>
      <c r="JT749" s="12"/>
      <c r="JU749" s="12"/>
      <c r="JV749" s="12"/>
      <c r="JW749" s="12"/>
      <c r="JX749" s="12"/>
      <c r="JY749" s="12"/>
      <c r="JZ749" s="12"/>
      <c r="KA749" s="12"/>
      <c r="KB749" s="12"/>
      <c r="KC749" s="12"/>
      <c r="KD749" s="12"/>
      <c r="KE749" s="12"/>
      <c r="KF749" s="12"/>
      <c r="KG749" s="12"/>
      <c r="KH749" s="12"/>
      <c r="KI749" s="12"/>
      <c r="KJ749" s="12"/>
      <c r="KK749" s="12"/>
      <c r="KL749" s="12"/>
      <c r="KM749" s="12"/>
      <c r="KN749" s="12"/>
      <c r="KO749" s="12"/>
      <c r="KP749" s="12"/>
      <c r="KQ749" s="12"/>
      <c r="KR749" s="12"/>
      <c r="KS749" s="12"/>
      <c r="KT749" s="12"/>
      <c r="KU749" s="12"/>
      <c r="KV749" s="12"/>
      <c r="KW749" s="12"/>
      <c r="KX749" s="12"/>
      <c r="KY749" s="12"/>
      <c r="KZ749" s="12"/>
      <c r="LA749" s="12"/>
      <c r="LB749" s="12"/>
      <c r="LC749" s="12"/>
      <c r="LD749" s="12"/>
      <c r="LE749" s="12"/>
      <c r="LF749" s="12"/>
      <c r="LG749" s="12"/>
      <c r="LH749" s="12"/>
      <c r="LI749" s="12"/>
      <c r="LJ749" s="12"/>
      <c r="LK749" s="12"/>
      <c r="LL749" s="12"/>
      <c r="LM749" s="12"/>
      <c r="LN749" s="12"/>
      <c r="LO749" s="12"/>
      <c r="LP749" s="12"/>
      <c r="LQ749" s="12"/>
      <c r="LR749" s="12"/>
      <c r="LS749" s="12"/>
      <c r="LT749" s="12"/>
      <c r="LU749" s="12"/>
      <c r="LV749" s="12"/>
      <c r="LW749" s="12"/>
      <c r="LX749" s="12"/>
      <c r="LY749" s="12"/>
      <c r="LZ749" s="12"/>
      <c r="MA749" s="12"/>
      <c r="MB749" s="12"/>
      <c r="MC749" s="12"/>
      <c r="MD749" s="12"/>
      <c r="ME749" s="12"/>
      <c r="MF749" s="12"/>
      <c r="MG749" s="12"/>
      <c r="MH749" s="12"/>
      <c r="MI749" s="12"/>
      <c r="MJ749" s="12"/>
      <c r="MK749" s="12"/>
      <c r="ML749" s="12"/>
      <c r="MM749" s="12"/>
      <c r="MN749" s="12"/>
      <c r="MO749" s="12"/>
      <c r="MP749" s="12"/>
      <c r="MQ749" s="12"/>
      <c r="MR749" s="12"/>
      <c r="MS749" s="12"/>
      <c r="MT749" s="12"/>
      <c r="MU749" s="12"/>
      <c r="MV749" s="12"/>
      <c r="MW749" s="12"/>
      <c r="MX749" s="12"/>
      <c r="MY749" s="12"/>
      <c r="MZ749" s="12"/>
      <c r="NA749" s="12"/>
      <c r="NB749" s="12"/>
      <c r="NC749" s="12"/>
      <c r="ND749" s="12"/>
      <c r="NE749" s="12"/>
      <c r="NF749" s="12"/>
      <c r="NG749" s="12"/>
      <c r="NH749" s="12"/>
      <c r="NI749" s="12"/>
      <c r="NJ749" s="12"/>
      <c r="NK749" s="12"/>
      <c r="NL749" s="12"/>
      <c r="NM749" s="12"/>
      <c r="NN749" s="12"/>
      <c r="NO749" s="12"/>
      <c r="NP749" s="12"/>
      <c r="NQ749" s="12"/>
      <c r="NR749" s="12"/>
      <c r="NS749" s="12"/>
      <c r="NT749" s="12"/>
      <c r="NU749" s="12"/>
      <c r="NV749" s="12"/>
      <c r="NW749" s="12"/>
      <c r="NX749" s="12"/>
      <c r="NY749" s="12"/>
      <c r="NZ749" s="12"/>
      <c r="OA749" s="12"/>
      <c r="OB749" s="12"/>
      <c r="OC749" s="12"/>
      <c r="OD749" s="12"/>
      <c r="OE749" s="12"/>
      <c r="OF749" s="12"/>
      <c r="OG749" s="12"/>
      <c r="OH749" s="12"/>
      <c r="OI749" s="12"/>
      <c r="OJ749" s="12"/>
      <c r="OK749" s="12"/>
      <c r="OL749" s="12"/>
      <c r="OM749" s="12"/>
      <c r="ON749" s="12"/>
      <c r="OO749" s="12"/>
      <c r="OP749" s="12"/>
      <c r="OQ749" s="12"/>
      <c r="OR749" s="12"/>
      <c r="OS749" s="12"/>
      <c r="OT749" s="12"/>
      <c r="OU749" s="12"/>
      <c r="OV749" s="12"/>
      <c r="OW749" s="12"/>
      <c r="OX749" s="12"/>
      <c r="OY749" s="12"/>
      <c r="OZ749" s="12"/>
      <c r="PA749" s="12"/>
      <c r="PB749" s="12"/>
      <c r="PC749" s="12"/>
      <c r="PD749" s="12"/>
      <c r="PE749" s="12"/>
      <c r="PF749" s="12"/>
      <c r="PG749" s="12"/>
      <c r="PH749" s="12"/>
      <c r="PI749" s="12"/>
      <c r="PJ749" s="12"/>
      <c r="PK749" s="12"/>
      <c r="PL749" s="12"/>
      <c r="PM749" s="12"/>
      <c r="PN749" s="12"/>
      <c r="PO749" s="12"/>
      <c r="PP749" s="12"/>
    </row>
    <row r="750">
      <c r="A750" s="452"/>
      <c r="B750" s="45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  <c r="IU750" s="12"/>
      <c r="IV750" s="12"/>
      <c r="IW750" s="12"/>
      <c r="IX750" s="12"/>
      <c r="IY750" s="12"/>
      <c r="IZ750" s="12"/>
      <c r="JA750" s="12"/>
      <c r="JB750" s="12"/>
      <c r="JC750" s="12"/>
      <c r="JD750" s="12"/>
      <c r="JE750" s="12"/>
      <c r="JF750" s="12"/>
      <c r="JG750" s="12"/>
      <c r="JH750" s="12"/>
      <c r="JI750" s="12"/>
      <c r="JJ750" s="12"/>
      <c r="JK750" s="12"/>
      <c r="JL750" s="12"/>
      <c r="JM750" s="12"/>
      <c r="JN750" s="12"/>
      <c r="JO750" s="12"/>
      <c r="JP750" s="12"/>
      <c r="JQ750" s="12"/>
      <c r="JR750" s="12"/>
      <c r="JS750" s="12"/>
      <c r="JT750" s="12"/>
      <c r="JU750" s="12"/>
      <c r="JV750" s="12"/>
      <c r="JW750" s="12"/>
      <c r="JX750" s="12"/>
      <c r="JY750" s="12"/>
      <c r="JZ750" s="12"/>
      <c r="KA750" s="12"/>
      <c r="KB750" s="12"/>
      <c r="KC750" s="12"/>
      <c r="KD750" s="12"/>
      <c r="KE750" s="12"/>
      <c r="KF750" s="12"/>
      <c r="KG750" s="12"/>
      <c r="KH750" s="12"/>
      <c r="KI750" s="12"/>
      <c r="KJ750" s="12"/>
      <c r="KK750" s="12"/>
      <c r="KL750" s="12"/>
      <c r="KM750" s="12"/>
      <c r="KN750" s="12"/>
      <c r="KO750" s="12"/>
      <c r="KP750" s="12"/>
      <c r="KQ750" s="12"/>
      <c r="KR750" s="12"/>
      <c r="KS750" s="12"/>
      <c r="KT750" s="12"/>
      <c r="KU750" s="12"/>
      <c r="KV750" s="12"/>
      <c r="KW750" s="12"/>
      <c r="KX750" s="12"/>
      <c r="KY750" s="12"/>
      <c r="KZ750" s="12"/>
      <c r="LA750" s="12"/>
      <c r="LB750" s="12"/>
      <c r="LC750" s="12"/>
      <c r="LD750" s="12"/>
      <c r="LE750" s="12"/>
      <c r="LF750" s="12"/>
      <c r="LG750" s="12"/>
      <c r="LH750" s="12"/>
      <c r="LI750" s="12"/>
      <c r="LJ750" s="12"/>
      <c r="LK750" s="12"/>
      <c r="LL750" s="12"/>
      <c r="LM750" s="12"/>
      <c r="LN750" s="12"/>
      <c r="LO750" s="12"/>
      <c r="LP750" s="12"/>
      <c r="LQ750" s="12"/>
      <c r="LR750" s="12"/>
      <c r="LS750" s="12"/>
      <c r="LT750" s="12"/>
      <c r="LU750" s="12"/>
      <c r="LV750" s="12"/>
      <c r="LW750" s="12"/>
      <c r="LX750" s="12"/>
      <c r="LY750" s="12"/>
      <c r="LZ750" s="12"/>
      <c r="MA750" s="12"/>
      <c r="MB750" s="12"/>
      <c r="MC750" s="12"/>
      <c r="MD750" s="12"/>
      <c r="ME750" s="12"/>
      <c r="MF750" s="12"/>
      <c r="MG750" s="12"/>
      <c r="MH750" s="12"/>
      <c r="MI750" s="12"/>
      <c r="MJ750" s="12"/>
      <c r="MK750" s="12"/>
      <c r="ML750" s="12"/>
      <c r="MM750" s="12"/>
      <c r="MN750" s="12"/>
      <c r="MO750" s="12"/>
      <c r="MP750" s="12"/>
      <c r="MQ750" s="12"/>
      <c r="MR750" s="12"/>
      <c r="MS750" s="12"/>
      <c r="MT750" s="12"/>
      <c r="MU750" s="12"/>
      <c r="MV750" s="12"/>
      <c r="MW750" s="12"/>
      <c r="MX750" s="12"/>
      <c r="MY750" s="12"/>
      <c r="MZ750" s="12"/>
      <c r="NA750" s="12"/>
      <c r="NB750" s="12"/>
      <c r="NC750" s="12"/>
      <c r="ND750" s="12"/>
      <c r="NE750" s="12"/>
      <c r="NF750" s="12"/>
      <c r="NG750" s="12"/>
      <c r="NH750" s="12"/>
      <c r="NI750" s="12"/>
      <c r="NJ750" s="12"/>
      <c r="NK750" s="12"/>
      <c r="NL750" s="12"/>
      <c r="NM750" s="12"/>
      <c r="NN750" s="12"/>
      <c r="NO750" s="12"/>
      <c r="NP750" s="12"/>
      <c r="NQ750" s="12"/>
      <c r="NR750" s="12"/>
      <c r="NS750" s="12"/>
      <c r="NT750" s="12"/>
      <c r="NU750" s="12"/>
      <c r="NV750" s="12"/>
      <c r="NW750" s="12"/>
      <c r="NX750" s="12"/>
      <c r="NY750" s="12"/>
      <c r="NZ750" s="12"/>
      <c r="OA750" s="12"/>
      <c r="OB750" s="12"/>
      <c r="OC750" s="12"/>
      <c r="OD750" s="12"/>
      <c r="OE750" s="12"/>
      <c r="OF750" s="12"/>
      <c r="OG750" s="12"/>
      <c r="OH750" s="12"/>
      <c r="OI750" s="12"/>
      <c r="OJ750" s="12"/>
      <c r="OK750" s="12"/>
      <c r="OL750" s="12"/>
      <c r="OM750" s="12"/>
      <c r="ON750" s="12"/>
      <c r="OO750" s="12"/>
      <c r="OP750" s="12"/>
      <c r="OQ750" s="12"/>
      <c r="OR750" s="12"/>
      <c r="OS750" s="12"/>
      <c r="OT750" s="12"/>
      <c r="OU750" s="12"/>
      <c r="OV750" s="12"/>
      <c r="OW750" s="12"/>
      <c r="OX750" s="12"/>
      <c r="OY750" s="12"/>
      <c r="OZ750" s="12"/>
      <c r="PA750" s="12"/>
      <c r="PB750" s="12"/>
      <c r="PC750" s="12"/>
      <c r="PD750" s="12"/>
      <c r="PE750" s="12"/>
      <c r="PF750" s="12"/>
      <c r="PG750" s="12"/>
      <c r="PH750" s="12"/>
      <c r="PI750" s="12"/>
      <c r="PJ750" s="12"/>
      <c r="PK750" s="12"/>
      <c r="PL750" s="12"/>
      <c r="PM750" s="12"/>
      <c r="PN750" s="12"/>
      <c r="PO750" s="12"/>
      <c r="PP750" s="12"/>
    </row>
    <row r="751">
      <c r="A751" s="452"/>
      <c r="B751" s="45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  <c r="KB751" s="12"/>
      <c r="KC751" s="12"/>
      <c r="KD751" s="12"/>
      <c r="KE751" s="12"/>
      <c r="KF751" s="12"/>
      <c r="KG751" s="12"/>
      <c r="KH751" s="12"/>
      <c r="KI751" s="12"/>
      <c r="KJ751" s="12"/>
      <c r="KK751" s="12"/>
      <c r="KL751" s="12"/>
      <c r="KM751" s="12"/>
      <c r="KN751" s="12"/>
      <c r="KO751" s="12"/>
      <c r="KP751" s="12"/>
      <c r="KQ751" s="12"/>
      <c r="KR751" s="12"/>
      <c r="KS751" s="12"/>
      <c r="KT751" s="12"/>
      <c r="KU751" s="12"/>
      <c r="KV751" s="12"/>
      <c r="KW751" s="12"/>
      <c r="KX751" s="12"/>
      <c r="KY751" s="12"/>
      <c r="KZ751" s="12"/>
      <c r="LA751" s="12"/>
      <c r="LB751" s="12"/>
      <c r="LC751" s="12"/>
      <c r="LD751" s="12"/>
      <c r="LE751" s="12"/>
      <c r="LF751" s="12"/>
      <c r="LG751" s="12"/>
      <c r="LH751" s="12"/>
      <c r="LI751" s="12"/>
      <c r="LJ751" s="12"/>
      <c r="LK751" s="12"/>
      <c r="LL751" s="12"/>
      <c r="LM751" s="12"/>
      <c r="LN751" s="12"/>
      <c r="LO751" s="12"/>
      <c r="LP751" s="12"/>
      <c r="LQ751" s="12"/>
      <c r="LR751" s="12"/>
      <c r="LS751" s="12"/>
      <c r="LT751" s="12"/>
      <c r="LU751" s="12"/>
      <c r="LV751" s="12"/>
      <c r="LW751" s="12"/>
      <c r="LX751" s="12"/>
      <c r="LY751" s="12"/>
      <c r="LZ751" s="12"/>
      <c r="MA751" s="12"/>
      <c r="MB751" s="12"/>
      <c r="MC751" s="12"/>
      <c r="MD751" s="12"/>
      <c r="ME751" s="12"/>
      <c r="MF751" s="12"/>
      <c r="MG751" s="12"/>
      <c r="MH751" s="12"/>
      <c r="MI751" s="12"/>
      <c r="MJ751" s="12"/>
      <c r="MK751" s="12"/>
      <c r="ML751" s="12"/>
      <c r="MM751" s="12"/>
      <c r="MN751" s="12"/>
      <c r="MO751" s="12"/>
      <c r="MP751" s="12"/>
      <c r="MQ751" s="12"/>
      <c r="MR751" s="12"/>
      <c r="MS751" s="12"/>
      <c r="MT751" s="12"/>
      <c r="MU751" s="12"/>
      <c r="MV751" s="12"/>
      <c r="MW751" s="12"/>
      <c r="MX751" s="12"/>
      <c r="MY751" s="12"/>
      <c r="MZ751" s="12"/>
      <c r="NA751" s="12"/>
      <c r="NB751" s="12"/>
      <c r="NC751" s="12"/>
      <c r="ND751" s="12"/>
      <c r="NE751" s="12"/>
      <c r="NF751" s="12"/>
      <c r="NG751" s="12"/>
      <c r="NH751" s="12"/>
      <c r="NI751" s="12"/>
      <c r="NJ751" s="12"/>
      <c r="NK751" s="12"/>
      <c r="NL751" s="12"/>
      <c r="NM751" s="12"/>
      <c r="NN751" s="12"/>
      <c r="NO751" s="12"/>
      <c r="NP751" s="12"/>
      <c r="NQ751" s="12"/>
      <c r="NR751" s="12"/>
      <c r="NS751" s="12"/>
      <c r="NT751" s="12"/>
      <c r="NU751" s="12"/>
      <c r="NV751" s="12"/>
      <c r="NW751" s="12"/>
      <c r="NX751" s="12"/>
      <c r="NY751" s="12"/>
      <c r="NZ751" s="12"/>
      <c r="OA751" s="12"/>
      <c r="OB751" s="12"/>
      <c r="OC751" s="12"/>
      <c r="OD751" s="12"/>
      <c r="OE751" s="12"/>
      <c r="OF751" s="12"/>
      <c r="OG751" s="12"/>
      <c r="OH751" s="12"/>
      <c r="OI751" s="12"/>
      <c r="OJ751" s="12"/>
      <c r="OK751" s="12"/>
      <c r="OL751" s="12"/>
      <c r="OM751" s="12"/>
      <c r="ON751" s="12"/>
      <c r="OO751" s="12"/>
      <c r="OP751" s="12"/>
      <c r="OQ751" s="12"/>
      <c r="OR751" s="12"/>
      <c r="OS751" s="12"/>
      <c r="OT751" s="12"/>
      <c r="OU751" s="12"/>
      <c r="OV751" s="12"/>
      <c r="OW751" s="12"/>
      <c r="OX751" s="12"/>
      <c r="OY751" s="12"/>
      <c r="OZ751" s="12"/>
      <c r="PA751" s="12"/>
      <c r="PB751" s="12"/>
      <c r="PC751" s="12"/>
      <c r="PD751" s="12"/>
      <c r="PE751" s="12"/>
      <c r="PF751" s="12"/>
      <c r="PG751" s="12"/>
      <c r="PH751" s="12"/>
      <c r="PI751" s="12"/>
      <c r="PJ751" s="12"/>
      <c r="PK751" s="12"/>
      <c r="PL751" s="12"/>
      <c r="PM751" s="12"/>
      <c r="PN751" s="12"/>
      <c r="PO751" s="12"/>
      <c r="PP751" s="12"/>
    </row>
    <row r="752">
      <c r="A752" s="452"/>
      <c r="B752" s="45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12"/>
      <c r="GA752" s="12"/>
      <c r="GB752" s="12"/>
      <c r="GC752" s="12"/>
      <c r="GD752" s="12"/>
      <c r="GE752" s="12"/>
      <c r="GF752" s="12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12"/>
      <c r="HA752" s="12"/>
      <c r="HB752" s="12"/>
      <c r="HC752" s="12"/>
      <c r="HD752" s="12"/>
      <c r="HE752" s="12"/>
      <c r="HF752" s="12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J752" s="12"/>
      <c r="IK752" s="12"/>
      <c r="IL752" s="12"/>
      <c r="IM752" s="12"/>
      <c r="IN752" s="12"/>
      <c r="IO752" s="12"/>
      <c r="IP752" s="12"/>
      <c r="IQ752" s="12"/>
      <c r="IR752" s="12"/>
      <c r="IS752" s="12"/>
      <c r="IT752" s="12"/>
      <c r="IU752" s="12"/>
      <c r="IV752" s="12"/>
      <c r="IW752" s="12"/>
      <c r="IX752" s="12"/>
      <c r="IY752" s="12"/>
      <c r="IZ752" s="12"/>
      <c r="JA752" s="12"/>
      <c r="JB752" s="12"/>
      <c r="JC752" s="12"/>
      <c r="JD752" s="12"/>
      <c r="JE752" s="12"/>
      <c r="JF752" s="12"/>
      <c r="JG752" s="12"/>
      <c r="JH752" s="12"/>
      <c r="JI752" s="12"/>
      <c r="JJ752" s="12"/>
      <c r="JK752" s="12"/>
      <c r="JL752" s="12"/>
      <c r="JM752" s="12"/>
      <c r="JN752" s="12"/>
      <c r="JO752" s="12"/>
      <c r="JP752" s="12"/>
      <c r="JQ752" s="12"/>
      <c r="JR752" s="12"/>
      <c r="JS752" s="12"/>
      <c r="JT752" s="12"/>
      <c r="JU752" s="12"/>
      <c r="JV752" s="12"/>
      <c r="JW752" s="12"/>
      <c r="JX752" s="12"/>
      <c r="JY752" s="12"/>
      <c r="JZ752" s="12"/>
      <c r="KA752" s="12"/>
      <c r="KB752" s="12"/>
      <c r="KC752" s="12"/>
      <c r="KD752" s="12"/>
      <c r="KE752" s="12"/>
      <c r="KF752" s="12"/>
      <c r="KG752" s="12"/>
      <c r="KH752" s="12"/>
      <c r="KI752" s="12"/>
      <c r="KJ752" s="12"/>
      <c r="KK752" s="12"/>
      <c r="KL752" s="12"/>
      <c r="KM752" s="12"/>
      <c r="KN752" s="12"/>
      <c r="KO752" s="12"/>
      <c r="KP752" s="12"/>
      <c r="KQ752" s="12"/>
      <c r="KR752" s="12"/>
      <c r="KS752" s="12"/>
      <c r="KT752" s="12"/>
      <c r="KU752" s="12"/>
      <c r="KV752" s="12"/>
      <c r="KW752" s="12"/>
      <c r="KX752" s="12"/>
      <c r="KY752" s="12"/>
      <c r="KZ752" s="12"/>
      <c r="LA752" s="12"/>
      <c r="LB752" s="12"/>
      <c r="LC752" s="12"/>
      <c r="LD752" s="12"/>
      <c r="LE752" s="12"/>
      <c r="LF752" s="12"/>
      <c r="LG752" s="12"/>
      <c r="LH752" s="12"/>
      <c r="LI752" s="12"/>
      <c r="LJ752" s="12"/>
      <c r="LK752" s="12"/>
      <c r="LL752" s="12"/>
      <c r="LM752" s="12"/>
      <c r="LN752" s="12"/>
      <c r="LO752" s="12"/>
      <c r="LP752" s="12"/>
      <c r="LQ752" s="12"/>
      <c r="LR752" s="12"/>
      <c r="LS752" s="12"/>
      <c r="LT752" s="12"/>
      <c r="LU752" s="12"/>
      <c r="LV752" s="12"/>
      <c r="LW752" s="12"/>
      <c r="LX752" s="12"/>
      <c r="LY752" s="12"/>
      <c r="LZ752" s="12"/>
      <c r="MA752" s="12"/>
      <c r="MB752" s="12"/>
      <c r="MC752" s="12"/>
      <c r="MD752" s="12"/>
      <c r="ME752" s="12"/>
      <c r="MF752" s="12"/>
      <c r="MG752" s="12"/>
      <c r="MH752" s="12"/>
      <c r="MI752" s="12"/>
      <c r="MJ752" s="12"/>
      <c r="MK752" s="12"/>
      <c r="ML752" s="12"/>
      <c r="MM752" s="12"/>
      <c r="MN752" s="12"/>
      <c r="MO752" s="12"/>
      <c r="MP752" s="12"/>
      <c r="MQ752" s="12"/>
      <c r="MR752" s="12"/>
      <c r="MS752" s="12"/>
      <c r="MT752" s="12"/>
      <c r="MU752" s="12"/>
      <c r="MV752" s="12"/>
      <c r="MW752" s="12"/>
      <c r="MX752" s="12"/>
      <c r="MY752" s="12"/>
      <c r="MZ752" s="12"/>
      <c r="NA752" s="12"/>
      <c r="NB752" s="12"/>
      <c r="NC752" s="12"/>
      <c r="ND752" s="12"/>
      <c r="NE752" s="12"/>
      <c r="NF752" s="12"/>
      <c r="NG752" s="12"/>
      <c r="NH752" s="12"/>
      <c r="NI752" s="12"/>
      <c r="NJ752" s="12"/>
      <c r="NK752" s="12"/>
      <c r="NL752" s="12"/>
      <c r="NM752" s="12"/>
      <c r="NN752" s="12"/>
      <c r="NO752" s="12"/>
      <c r="NP752" s="12"/>
      <c r="NQ752" s="12"/>
      <c r="NR752" s="12"/>
      <c r="NS752" s="12"/>
      <c r="NT752" s="12"/>
      <c r="NU752" s="12"/>
      <c r="NV752" s="12"/>
      <c r="NW752" s="12"/>
      <c r="NX752" s="12"/>
      <c r="NY752" s="12"/>
      <c r="NZ752" s="12"/>
      <c r="OA752" s="12"/>
      <c r="OB752" s="12"/>
      <c r="OC752" s="12"/>
      <c r="OD752" s="12"/>
      <c r="OE752" s="12"/>
      <c r="OF752" s="12"/>
      <c r="OG752" s="12"/>
      <c r="OH752" s="12"/>
      <c r="OI752" s="12"/>
      <c r="OJ752" s="12"/>
      <c r="OK752" s="12"/>
      <c r="OL752" s="12"/>
      <c r="OM752" s="12"/>
      <c r="ON752" s="12"/>
      <c r="OO752" s="12"/>
      <c r="OP752" s="12"/>
      <c r="OQ752" s="12"/>
      <c r="OR752" s="12"/>
      <c r="OS752" s="12"/>
      <c r="OT752" s="12"/>
      <c r="OU752" s="12"/>
      <c r="OV752" s="12"/>
      <c r="OW752" s="12"/>
      <c r="OX752" s="12"/>
      <c r="OY752" s="12"/>
      <c r="OZ752" s="12"/>
      <c r="PA752" s="12"/>
      <c r="PB752" s="12"/>
      <c r="PC752" s="12"/>
      <c r="PD752" s="12"/>
      <c r="PE752" s="12"/>
      <c r="PF752" s="12"/>
      <c r="PG752" s="12"/>
      <c r="PH752" s="12"/>
      <c r="PI752" s="12"/>
      <c r="PJ752" s="12"/>
      <c r="PK752" s="12"/>
      <c r="PL752" s="12"/>
      <c r="PM752" s="12"/>
      <c r="PN752" s="12"/>
      <c r="PO752" s="12"/>
      <c r="PP752" s="12"/>
    </row>
    <row r="753">
      <c r="A753" s="452"/>
      <c r="B753" s="45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12"/>
      <c r="GA753" s="12"/>
      <c r="GB753" s="12"/>
      <c r="GC753" s="12"/>
      <c r="GD753" s="12"/>
      <c r="GE753" s="12"/>
      <c r="GF753" s="12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12"/>
      <c r="HA753" s="12"/>
      <c r="HB753" s="12"/>
      <c r="HC753" s="12"/>
      <c r="HD753" s="12"/>
      <c r="HE753" s="12"/>
      <c r="HF753" s="12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  <c r="HZ753" s="12"/>
      <c r="IA753" s="12"/>
      <c r="IB753" s="12"/>
      <c r="IC753" s="12"/>
      <c r="ID753" s="12"/>
      <c r="IE753" s="12"/>
      <c r="IF753" s="12"/>
      <c r="IG753" s="12"/>
      <c r="IH753" s="12"/>
      <c r="II753" s="12"/>
      <c r="IJ753" s="12"/>
      <c r="IK753" s="12"/>
      <c r="IL753" s="12"/>
      <c r="IM753" s="12"/>
      <c r="IN753" s="12"/>
      <c r="IO753" s="12"/>
      <c r="IP753" s="12"/>
      <c r="IQ753" s="12"/>
      <c r="IR753" s="12"/>
      <c r="IS753" s="12"/>
      <c r="IT753" s="12"/>
      <c r="IU753" s="12"/>
      <c r="IV753" s="12"/>
      <c r="IW753" s="12"/>
      <c r="IX753" s="12"/>
      <c r="IY753" s="12"/>
      <c r="IZ753" s="12"/>
      <c r="JA753" s="12"/>
      <c r="JB753" s="12"/>
      <c r="JC753" s="12"/>
      <c r="JD753" s="12"/>
      <c r="JE753" s="12"/>
      <c r="JF753" s="12"/>
      <c r="JG753" s="12"/>
      <c r="JH753" s="12"/>
      <c r="JI753" s="12"/>
      <c r="JJ753" s="12"/>
      <c r="JK753" s="12"/>
      <c r="JL753" s="12"/>
      <c r="JM753" s="12"/>
      <c r="JN753" s="12"/>
      <c r="JO753" s="12"/>
      <c r="JP753" s="12"/>
      <c r="JQ753" s="12"/>
      <c r="JR753" s="12"/>
      <c r="JS753" s="12"/>
      <c r="JT753" s="12"/>
      <c r="JU753" s="12"/>
      <c r="JV753" s="12"/>
      <c r="JW753" s="12"/>
      <c r="JX753" s="12"/>
      <c r="JY753" s="12"/>
      <c r="JZ753" s="12"/>
      <c r="KA753" s="12"/>
      <c r="KB753" s="12"/>
      <c r="KC753" s="12"/>
      <c r="KD753" s="12"/>
      <c r="KE753" s="12"/>
      <c r="KF753" s="12"/>
      <c r="KG753" s="12"/>
      <c r="KH753" s="12"/>
      <c r="KI753" s="12"/>
      <c r="KJ753" s="12"/>
      <c r="KK753" s="12"/>
      <c r="KL753" s="12"/>
      <c r="KM753" s="12"/>
      <c r="KN753" s="12"/>
      <c r="KO753" s="12"/>
      <c r="KP753" s="12"/>
      <c r="KQ753" s="12"/>
      <c r="KR753" s="12"/>
      <c r="KS753" s="12"/>
      <c r="KT753" s="12"/>
      <c r="KU753" s="12"/>
      <c r="KV753" s="12"/>
      <c r="KW753" s="12"/>
      <c r="KX753" s="12"/>
      <c r="KY753" s="12"/>
      <c r="KZ753" s="12"/>
      <c r="LA753" s="12"/>
      <c r="LB753" s="12"/>
      <c r="LC753" s="12"/>
      <c r="LD753" s="12"/>
      <c r="LE753" s="12"/>
      <c r="LF753" s="12"/>
      <c r="LG753" s="12"/>
      <c r="LH753" s="12"/>
      <c r="LI753" s="12"/>
      <c r="LJ753" s="12"/>
      <c r="LK753" s="12"/>
      <c r="LL753" s="12"/>
      <c r="LM753" s="12"/>
      <c r="LN753" s="12"/>
      <c r="LO753" s="12"/>
      <c r="LP753" s="12"/>
      <c r="LQ753" s="12"/>
      <c r="LR753" s="12"/>
      <c r="LS753" s="12"/>
      <c r="LT753" s="12"/>
      <c r="LU753" s="12"/>
      <c r="LV753" s="12"/>
      <c r="LW753" s="12"/>
      <c r="LX753" s="12"/>
      <c r="LY753" s="12"/>
      <c r="LZ753" s="12"/>
      <c r="MA753" s="12"/>
      <c r="MB753" s="12"/>
      <c r="MC753" s="12"/>
      <c r="MD753" s="12"/>
      <c r="ME753" s="12"/>
      <c r="MF753" s="12"/>
      <c r="MG753" s="12"/>
      <c r="MH753" s="12"/>
      <c r="MI753" s="12"/>
      <c r="MJ753" s="12"/>
      <c r="MK753" s="12"/>
      <c r="ML753" s="12"/>
      <c r="MM753" s="12"/>
      <c r="MN753" s="12"/>
      <c r="MO753" s="12"/>
      <c r="MP753" s="12"/>
      <c r="MQ753" s="12"/>
      <c r="MR753" s="12"/>
      <c r="MS753" s="12"/>
      <c r="MT753" s="12"/>
      <c r="MU753" s="12"/>
      <c r="MV753" s="12"/>
      <c r="MW753" s="12"/>
      <c r="MX753" s="12"/>
      <c r="MY753" s="12"/>
      <c r="MZ753" s="12"/>
      <c r="NA753" s="12"/>
      <c r="NB753" s="12"/>
      <c r="NC753" s="12"/>
      <c r="ND753" s="12"/>
      <c r="NE753" s="12"/>
      <c r="NF753" s="12"/>
      <c r="NG753" s="12"/>
      <c r="NH753" s="12"/>
      <c r="NI753" s="12"/>
      <c r="NJ753" s="12"/>
      <c r="NK753" s="12"/>
      <c r="NL753" s="12"/>
      <c r="NM753" s="12"/>
      <c r="NN753" s="12"/>
      <c r="NO753" s="12"/>
      <c r="NP753" s="12"/>
      <c r="NQ753" s="12"/>
      <c r="NR753" s="12"/>
      <c r="NS753" s="12"/>
      <c r="NT753" s="12"/>
      <c r="NU753" s="12"/>
      <c r="NV753" s="12"/>
      <c r="NW753" s="12"/>
      <c r="NX753" s="12"/>
      <c r="NY753" s="12"/>
      <c r="NZ753" s="12"/>
      <c r="OA753" s="12"/>
      <c r="OB753" s="12"/>
      <c r="OC753" s="12"/>
      <c r="OD753" s="12"/>
      <c r="OE753" s="12"/>
      <c r="OF753" s="12"/>
      <c r="OG753" s="12"/>
      <c r="OH753" s="12"/>
      <c r="OI753" s="12"/>
      <c r="OJ753" s="12"/>
      <c r="OK753" s="12"/>
      <c r="OL753" s="12"/>
      <c r="OM753" s="12"/>
      <c r="ON753" s="12"/>
      <c r="OO753" s="12"/>
      <c r="OP753" s="12"/>
      <c r="OQ753" s="12"/>
      <c r="OR753" s="12"/>
      <c r="OS753" s="12"/>
      <c r="OT753" s="12"/>
      <c r="OU753" s="12"/>
      <c r="OV753" s="12"/>
      <c r="OW753" s="12"/>
      <c r="OX753" s="12"/>
      <c r="OY753" s="12"/>
      <c r="OZ753" s="12"/>
      <c r="PA753" s="12"/>
      <c r="PB753" s="12"/>
      <c r="PC753" s="12"/>
      <c r="PD753" s="12"/>
      <c r="PE753" s="12"/>
      <c r="PF753" s="12"/>
      <c r="PG753" s="12"/>
      <c r="PH753" s="12"/>
      <c r="PI753" s="12"/>
      <c r="PJ753" s="12"/>
      <c r="PK753" s="12"/>
      <c r="PL753" s="12"/>
      <c r="PM753" s="12"/>
      <c r="PN753" s="12"/>
      <c r="PO753" s="12"/>
      <c r="PP753" s="12"/>
    </row>
    <row r="754">
      <c r="A754" s="452"/>
      <c r="B754" s="45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  <c r="IB754" s="12"/>
      <c r="IC754" s="12"/>
      <c r="ID754" s="12"/>
      <c r="IE754" s="12"/>
      <c r="IF754" s="12"/>
      <c r="IG754" s="12"/>
      <c r="IH754" s="12"/>
      <c r="II754" s="12"/>
      <c r="IJ754" s="12"/>
      <c r="IK754" s="12"/>
      <c r="IL754" s="12"/>
      <c r="IM754" s="12"/>
      <c r="IN754" s="12"/>
      <c r="IO754" s="12"/>
      <c r="IP754" s="12"/>
      <c r="IQ754" s="12"/>
      <c r="IR754" s="12"/>
      <c r="IS754" s="12"/>
      <c r="IT754" s="12"/>
      <c r="IU754" s="12"/>
      <c r="IV754" s="12"/>
      <c r="IW754" s="12"/>
      <c r="IX754" s="12"/>
      <c r="IY754" s="12"/>
      <c r="IZ754" s="12"/>
      <c r="JA754" s="12"/>
      <c r="JB754" s="12"/>
      <c r="JC754" s="12"/>
      <c r="JD754" s="12"/>
      <c r="JE754" s="12"/>
      <c r="JF754" s="12"/>
      <c r="JG754" s="12"/>
      <c r="JH754" s="12"/>
      <c r="JI754" s="12"/>
      <c r="JJ754" s="12"/>
      <c r="JK754" s="12"/>
      <c r="JL754" s="12"/>
      <c r="JM754" s="12"/>
      <c r="JN754" s="12"/>
      <c r="JO754" s="12"/>
      <c r="JP754" s="12"/>
      <c r="JQ754" s="12"/>
      <c r="JR754" s="12"/>
      <c r="JS754" s="12"/>
      <c r="JT754" s="12"/>
      <c r="JU754" s="12"/>
      <c r="JV754" s="12"/>
      <c r="JW754" s="12"/>
      <c r="JX754" s="12"/>
      <c r="JY754" s="12"/>
      <c r="JZ754" s="12"/>
      <c r="KA754" s="12"/>
      <c r="KB754" s="12"/>
      <c r="KC754" s="12"/>
      <c r="KD754" s="12"/>
      <c r="KE754" s="12"/>
      <c r="KF754" s="12"/>
      <c r="KG754" s="12"/>
      <c r="KH754" s="12"/>
      <c r="KI754" s="12"/>
      <c r="KJ754" s="12"/>
      <c r="KK754" s="12"/>
      <c r="KL754" s="12"/>
      <c r="KM754" s="12"/>
      <c r="KN754" s="12"/>
      <c r="KO754" s="12"/>
      <c r="KP754" s="12"/>
      <c r="KQ754" s="12"/>
      <c r="KR754" s="12"/>
      <c r="KS754" s="12"/>
      <c r="KT754" s="12"/>
      <c r="KU754" s="12"/>
      <c r="KV754" s="12"/>
      <c r="KW754" s="12"/>
      <c r="KX754" s="12"/>
      <c r="KY754" s="12"/>
      <c r="KZ754" s="12"/>
      <c r="LA754" s="12"/>
      <c r="LB754" s="12"/>
      <c r="LC754" s="12"/>
      <c r="LD754" s="12"/>
      <c r="LE754" s="12"/>
      <c r="LF754" s="12"/>
      <c r="LG754" s="12"/>
      <c r="LH754" s="12"/>
      <c r="LI754" s="12"/>
      <c r="LJ754" s="12"/>
      <c r="LK754" s="12"/>
      <c r="LL754" s="12"/>
      <c r="LM754" s="12"/>
      <c r="LN754" s="12"/>
      <c r="LO754" s="12"/>
      <c r="LP754" s="12"/>
      <c r="LQ754" s="12"/>
      <c r="LR754" s="12"/>
      <c r="LS754" s="12"/>
      <c r="LT754" s="12"/>
      <c r="LU754" s="12"/>
      <c r="LV754" s="12"/>
      <c r="LW754" s="12"/>
      <c r="LX754" s="12"/>
      <c r="LY754" s="12"/>
      <c r="LZ754" s="12"/>
      <c r="MA754" s="12"/>
      <c r="MB754" s="12"/>
      <c r="MC754" s="12"/>
      <c r="MD754" s="12"/>
      <c r="ME754" s="12"/>
      <c r="MF754" s="12"/>
      <c r="MG754" s="12"/>
      <c r="MH754" s="12"/>
      <c r="MI754" s="12"/>
      <c r="MJ754" s="12"/>
      <c r="MK754" s="12"/>
      <c r="ML754" s="12"/>
      <c r="MM754" s="12"/>
      <c r="MN754" s="12"/>
      <c r="MO754" s="12"/>
      <c r="MP754" s="12"/>
      <c r="MQ754" s="12"/>
      <c r="MR754" s="12"/>
      <c r="MS754" s="12"/>
      <c r="MT754" s="12"/>
      <c r="MU754" s="12"/>
      <c r="MV754" s="12"/>
      <c r="MW754" s="12"/>
      <c r="MX754" s="12"/>
      <c r="MY754" s="12"/>
      <c r="MZ754" s="12"/>
      <c r="NA754" s="12"/>
      <c r="NB754" s="12"/>
      <c r="NC754" s="12"/>
      <c r="ND754" s="12"/>
      <c r="NE754" s="12"/>
      <c r="NF754" s="12"/>
      <c r="NG754" s="12"/>
      <c r="NH754" s="12"/>
      <c r="NI754" s="12"/>
      <c r="NJ754" s="12"/>
      <c r="NK754" s="12"/>
      <c r="NL754" s="12"/>
      <c r="NM754" s="12"/>
      <c r="NN754" s="12"/>
      <c r="NO754" s="12"/>
      <c r="NP754" s="12"/>
      <c r="NQ754" s="12"/>
      <c r="NR754" s="12"/>
      <c r="NS754" s="12"/>
      <c r="NT754" s="12"/>
      <c r="NU754" s="12"/>
      <c r="NV754" s="12"/>
      <c r="NW754" s="12"/>
      <c r="NX754" s="12"/>
      <c r="NY754" s="12"/>
      <c r="NZ754" s="12"/>
      <c r="OA754" s="12"/>
      <c r="OB754" s="12"/>
      <c r="OC754" s="12"/>
      <c r="OD754" s="12"/>
      <c r="OE754" s="12"/>
      <c r="OF754" s="12"/>
      <c r="OG754" s="12"/>
      <c r="OH754" s="12"/>
      <c r="OI754" s="12"/>
      <c r="OJ754" s="12"/>
      <c r="OK754" s="12"/>
      <c r="OL754" s="12"/>
      <c r="OM754" s="12"/>
      <c r="ON754" s="12"/>
      <c r="OO754" s="12"/>
      <c r="OP754" s="12"/>
      <c r="OQ754" s="12"/>
      <c r="OR754" s="12"/>
      <c r="OS754" s="12"/>
      <c r="OT754" s="12"/>
      <c r="OU754" s="12"/>
      <c r="OV754" s="12"/>
      <c r="OW754" s="12"/>
      <c r="OX754" s="12"/>
      <c r="OY754" s="12"/>
      <c r="OZ754" s="12"/>
      <c r="PA754" s="12"/>
      <c r="PB754" s="12"/>
      <c r="PC754" s="12"/>
      <c r="PD754" s="12"/>
      <c r="PE754" s="12"/>
      <c r="PF754" s="12"/>
      <c r="PG754" s="12"/>
      <c r="PH754" s="12"/>
      <c r="PI754" s="12"/>
      <c r="PJ754" s="12"/>
      <c r="PK754" s="12"/>
      <c r="PL754" s="12"/>
      <c r="PM754" s="12"/>
      <c r="PN754" s="12"/>
      <c r="PO754" s="12"/>
      <c r="PP754" s="12"/>
    </row>
    <row r="755">
      <c r="A755" s="452"/>
      <c r="B755" s="45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  <c r="HZ755" s="12"/>
      <c r="IA755" s="12"/>
      <c r="IB755" s="12"/>
      <c r="IC755" s="12"/>
      <c r="ID755" s="12"/>
      <c r="IE755" s="12"/>
      <c r="IF755" s="12"/>
      <c r="IG755" s="12"/>
      <c r="IH755" s="12"/>
      <c r="II755" s="12"/>
      <c r="IJ755" s="12"/>
      <c r="IK755" s="12"/>
      <c r="IL755" s="12"/>
      <c r="IM755" s="12"/>
      <c r="IN755" s="12"/>
      <c r="IO755" s="12"/>
      <c r="IP755" s="12"/>
      <c r="IQ755" s="12"/>
      <c r="IR755" s="12"/>
      <c r="IS755" s="12"/>
      <c r="IT755" s="12"/>
      <c r="IU755" s="12"/>
      <c r="IV755" s="12"/>
      <c r="IW755" s="12"/>
      <c r="IX755" s="12"/>
      <c r="IY755" s="12"/>
      <c r="IZ755" s="12"/>
      <c r="JA755" s="12"/>
      <c r="JB755" s="12"/>
      <c r="JC755" s="12"/>
      <c r="JD755" s="12"/>
      <c r="JE755" s="12"/>
      <c r="JF755" s="12"/>
      <c r="JG755" s="12"/>
      <c r="JH755" s="12"/>
      <c r="JI755" s="12"/>
      <c r="JJ755" s="12"/>
      <c r="JK755" s="12"/>
      <c r="JL755" s="12"/>
      <c r="JM755" s="12"/>
      <c r="JN755" s="12"/>
      <c r="JO755" s="12"/>
      <c r="JP755" s="12"/>
      <c r="JQ755" s="12"/>
      <c r="JR755" s="12"/>
      <c r="JS755" s="12"/>
      <c r="JT755" s="12"/>
      <c r="JU755" s="12"/>
      <c r="JV755" s="12"/>
      <c r="JW755" s="12"/>
      <c r="JX755" s="12"/>
      <c r="JY755" s="12"/>
      <c r="JZ755" s="12"/>
      <c r="KA755" s="12"/>
      <c r="KB755" s="12"/>
      <c r="KC755" s="12"/>
      <c r="KD755" s="12"/>
      <c r="KE755" s="12"/>
      <c r="KF755" s="12"/>
      <c r="KG755" s="12"/>
      <c r="KH755" s="12"/>
      <c r="KI755" s="12"/>
      <c r="KJ755" s="12"/>
      <c r="KK755" s="12"/>
      <c r="KL755" s="12"/>
      <c r="KM755" s="12"/>
      <c r="KN755" s="12"/>
      <c r="KO755" s="12"/>
      <c r="KP755" s="12"/>
      <c r="KQ755" s="12"/>
      <c r="KR755" s="12"/>
      <c r="KS755" s="12"/>
      <c r="KT755" s="12"/>
      <c r="KU755" s="12"/>
      <c r="KV755" s="12"/>
      <c r="KW755" s="12"/>
      <c r="KX755" s="12"/>
      <c r="KY755" s="12"/>
      <c r="KZ755" s="12"/>
      <c r="LA755" s="12"/>
      <c r="LB755" s="12"/>
      <c r="LC755" s="12"/>
      <c r="LD755" s="12"/>
      <c r="LE755" s="12"/>
      <c r="LF755" s="12"/>
      <c r="LG755" s="12"/>
      <c r="LH755" s="12"/>
      <c r="LI755" s="12"/>
      <c r="LJ755" s="12"/>
      <c r="LK755" s="12"/>
      <c r="LL755" s="12"/>
      <c r="LM755" s="12"/>
      <c r="LN755" s="12"/>
      <c r="LO755" s="12"/>
      <c r="LP755" s="12"/>
      <c r="LQ755" s="12"/>
      <c r="LR755" s="12"/>
      <c r="LS755" s="12"/>
      <c r="LT755" s="12"/>
      <c r="LU755" s="12"/>
      <c r="LV755" s="12"/>
      <c r="LW755" s="12"/>
      <c r="LX755" s="12"/>
      <c r="LY755" s="12"/>
      <c r="LZ755" s="12"/>
      <c r="MA755" s="12"/>
      <c r="MB755" s="12"/>
      <c r="MC755" s="12"/>
      <c r="MD755" s="12"/>
      <c r="ME755" s="12"/>
      <c r="MF755" s="12"/>
      <c r="MG755" s="12"/>
      <c r="MH755" s="12"/>
      <c r="MI755" s="12"/>
      <c r="MJ755" s="12"/>
      <c r="MK755" s="12"/>
      <c r="ML755" s="12"/>
      <c r="MM755" s="12"/>
      <c r="MN755" s="12"/>
      <c r="MO755" s="12"/>
      <c r="MP755" s="12"/>
      <c r="MQ755" s="12"/>
      <c r="MR755" s="12"/>
      <c r="MS755" s="12"/>
      <c r="MT755" s="12"/>
      <c r="MU755" s="12"/>
      <c r="MV755" s="12"/>
      <c r="MW755" s="12"/>
      <c r="MX755" s="12"/>
      <c r="MY755" s="12"/>
      <c r="MZ755" s="12"/>
      <c r="NA755" s="12"/>
      <c r="NB755" s="12"/>
      <c r="NC755" s="12"/>
      <c r="ND755" s="12"/>
      <c r="NE755" s="12"/>
      <c r="NF755" s="12"/>
      <c r="NG755" s="12"/>
      <c r="NH755" s="12"/>
      <c r="NI755" s="12"/>
      <c r="NJ755" s="12"/>
      <c r="NK755" s="12"/>
      <c r="NL755" s="12"/>
      <c r="NM755" s="12"/>
      <c r="NN755" s="12"/>
      <c r="NO755" s="12"/>
      <c r="NP755" s="12"/>
      <c r="NQ755" s="12"/>
      <c r="NR755" s="12"/>
      <c r="NS755" s="12"/>
      <c r="NT755" s="12"/>
      <c r="NU755" s="12"/>
      <c r="NV755" s="12"/>
      <c r="NW755" s="12"/>
      <c r="NX755" s="12"/>
      <c r="NY755" s="12"/>
      <c r="NZ755" s="12"/>
      <c r="OA755" s="12"/>
      <c r="OB755" s="12"/>
      <c r="OC755" s="12"/>
      <c r="OD755" s="12"/>
      <c r="OE755" s="12"/>
      <c r="OF755" s="12"/>
      <c r="OG755" s="12"/>
      <c r="OH755" s="12"/>
      <c r="OI755" s="12"/>
      <c r="OJ755" s="12"/>
      <c r="OK755" s="12"/>
      <c r="OL755" s="12"/>
      <c r="OM755" s="12"/>
      <c r="ON755" s="12"/>
      <c r="OO755" s="12"/>
      <c r="OP755" s="12"/>
      <c r="OQ755" s="12"/>
      <c r="OR755" s="12"/>
      <c r="OS755" s="12"/>
      <c r="OT755" s="12"/>
      <c r="OU755" s="12"/>
      <c r="OV755" s="12"/>
      <c r="OW755" s="12"/>
      <c r="OX755" s="12"/>
      <c r="OY755" s="12"/>
      <c r="OZ755" s="12"/>
      <c r="PA755" s="12"/>
      <c r="PB755" s="12"/>
      <c r="PC755" s="12"/>
      <c r="PD755" s="12"/>
      <c r="PE755" s="12"/>
      <c r="PF755" s="12"/>
      <c r="PG755" s="12"/>
      <c r="PH755" s="12"/>
      <c r="PI755" s="12"/>
      <c r="PJ755" s="12"/>
      <c r="PK755" s="12"/>
      <c r="PL755" s="12"/>
      <c r="PM755" s="12"/>
      <c r="PN755" s="12"/>
      <c r="PO755" s="12"/>
      <c r="PP755" s="12"/>
    </row>
    <row r="756">
      <c r="A756" s="452"/>
      <c r="B756" s="45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  <c r="IU756" s="12"/>
      <c r="IV756" s="12"/>
      <c r="IW756" s="12"/>
      <c r="IX756" s="12"/>
      <c r="IY756" s="12"/>
      <c r="IZ756" s="12"/>
      <c r="JA756" s="12"/>
      <c r="JB756" s="12"/>
      <c r="JC756" s="12"/>
      <c r="JD756" s="12"/>
      <c r="JE756" s="12"/>
      <c r="JF756" s="12"/>
      <c r="JG756" s="12"/>
      <c r="JH756" s="12"/>
      <c r="JI756" s="12"/>
      <c r="JJ756" s="12"/>
      <c r="JK756" s="12"/>
      <c r="JL756" s="12"/>
      <c r="JM756" s="12"/>
      <c r="JN756" s="12"/>
      <c r="JO756" s="12"/>
      <c r="JP756" s="12"/>
      <c r="JQ756" s="12"/>
      <c r="JR756" s="12"/>
      <c r="JS756" s="12"/>
      <c r="JT756" s="12"/>
      <c r="JU756" s="12"/>
      <c r="JV756" s="12"/>
      <c r="JW756" s="12"/>
      <c r="JX756" s="12"/>
      <c r="JY756" s="12"/>
      <c r="JZ756" s="12"/>
      <c r="KA756" s="12"/>
      <c r="KB756" s="12"/>
      <c r="KC756" s="12"/>
      <c r="KD756" s="12"/>
      <c r="KE756" s="12"/>
      <c r="KF756" s="12"/>
      <c r="KG756" s="12"/>
      <c r="KH756" s="12"/>
      <c r="KI756" s="12"/>
      <c r="KJ756" s="12"/>
      <c r="KK756" s="12"/>
      <c r="KL756" s="12"/>
      <c r="KM756" s="12"/>
      <c r="KN756" s="12"/>
      <c r="KO756" s="12"/>
      <c r="KP756" s="12"/>
      <c r="KQ756" s="12"/>
      <c r="KR756" s="12"/>
      <c r="KS756" s="12"/>
      <c r="KT756" s="12"/>
      <c r="KU756" s="12"/>
      <c r="KV756" s="12"/>
      <c r="KW756" s="12"/>
      <c r="KX756" s="12"/>
      <c r="KY756" s="12"/>
      <c r="KZ756" s="12"/>
      <c r="LA756" s="12"/>
      <c r="LB756" s="12"/>
      <c r="LC756" s="12"/>
      <c r="LD756" s="12"/>
      <c r="LE756" s="12"/>
      <c r="LF756" s="12"/>
      <c r="LG756" s="12"/>
      <c r="LH756" s="12"/>
      <c r="LI756" s="12"/>
      <c r="LJ756" s="12"/>
      <c r="LK756" s="12"/>
      <c r="LL756" s="12"/>
      <c r="LM756" s="12"/>
      <c r="LN756" s="12"/>
      <c r="LO756" s="12"/>
      <c r="LP756" s="12"/>
      <c r="LQ756" s="12"/>
      <c r="LR756" s="12"/>
      <c r="LS756" s="12"/>
      <c r="LT756" s="12"/>
      <c r="LU756" s="12"/>
      <c r="LV756" s="12"/>
      <c r="LW756" s="12"/>
      <c r="LX756" s="12"/>
      <c r="LY756" s="12"/>
      <c r="LZ756" s="12"/>
      <c r="MA756" s="12"/>
      <c r="MB756" s="12"/>
      <c r="MC756" s="12"/>
      <c r="MD756" s="12"/>
      <c r="ME756" s="12"/>
      <c r="MF756" s="12"/>
      <c r="MG756" s="12"/>
      <c r="MH756" s="12"/>
      <c r="MI756" s="12"/>
      <c r="MJ756" s="12"/>
      <c r="MK756" s="12"/>
      <c r="ML756" s="12"/>
      <c r="MM756" s="12"/>
      <c r="MN756" s="12"/>
      <c r="MO756" s="12"/>
      <c r="MP756" s="12"/>
      <c r="MQ756" s="12"/>
      <c r="MR756" s="12"/>
      <c r="MS756" s="12"/>
      <c r="MT756" s="12"/>
      <c r="MU756" s="12"/>
      <c r="MV756" s="12"/>
      <c r="MW756" s="12"/>
      <c r="MX756" s="12"/>
      <c r="MY756" s="12"/>
      <c r="MZ756" s="12"/>
      <c r="NA756" s="12"/>
      <c r="NB756" s="12"/>
      <c r="NC756" s="12"/>
      <c r="ND756" s="12"/>
      <c r="NE756" s="12"/>
      <c r="NF756" s="12"/>
      <c r="NG756" s="12"/>
      <c r="NH756" s="12"/>
      <c r="NI756" s="12"/>
      <c r="NJ756" s="12"/>
      <c r="NK756" s="12"/>
      <c r="NL756" s="12"/>
      <c r="NM756" s="12"/>
      <c r="NN756" s="12"/>
      <c r="NO756" s="12"/>
      <c r="NP756" s="12"/>
      <c r="NQ756" s="12"/>
      <c r="NR756" s="12"/>
      <c r="NS756" s="12"/>
      <c r="NT756" s="12"/>
      <c r="NU756" s="12"/>
      <c r="NV756" s="12"/>
      <c r="NW756" s="12"/>
      <c r="NX756" s="12"/>
      <c r="NY756" s="12"/>
      <c r="NZ756" s="12"/>
      <c r="OA756" s="12"/>
      <c r="OB756" s="12"/>
      <c r="OC756" s="12"/>
      <c r="OD756" s="12"/>
      <c r="OE756" s="12"/>
      <c r="OF756" s="12"/>
      <c r="OG756" s="12"/>
      <c r="OH756" s="12"/>
      <c r="OI756" s="12"/>
      <c r="OJ756" s="12"/>
      <c r="OK756" s="12"/>
      <c r="OL756" s="12"/>
      <c r="OM756" s="12"/>
      <c r="ON756" s="12"/>
      <c r="OO756" s="12"/>
      <c r="OP756" s="12"/>
      <c r="OQ756" s="12"/>
      <c r="OR756" s="12"/>
      <c r="OS756" s="12"/>
      <c r="OT756" s="12"/>
      <c r="OU756" s="12"/>
      <c r="OV756" s="12"/>
      <c r="OW756" s="12"/>
      <c r="OX756" s="12"/>
      <c r="OY756" s="12"/>
      <c r="OZ756" s="12"/>
      <c r="PA756" s="12"/>
      <c r="PB756" s="12"/>
      <c r="PC756" s="12"/>
      <c r="PD756" s="12"/>
      <c r="PE756" s="12"/>
      <c r="PF756" s="12"/>
      <c r="PG756" s="12"/>
      <c r="PH756" s="12"/>
      <c r="PI756" s="12"/>
      <c r="PJ756" s="12"/>
      <c r="PK756" s="12"/>
      <c r="PL756" s="12"/>
      <c r="PM756" s="12"/>
      <c r="PN756" s="12"/>
      <c r="PO756" s="12"/>
      <c r="PP756" s="12"/>
    </row>
    <row r="757">
      <c r="A757" s="452"/>
      <c r="B757" s="45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B757" s="12"/>
      <c r="JC757" s="12"/>
      <c r="JD757" s="12"/>
      <c r="JE757" s="12"/>
      <c r="JF757" s="12"/>
      <c r="JG757" s="12"/>
      <c r="JH757" s="12"/>
      <c r="JI757" s="12"/>
      <c r="JJ757" s="12"/>
      <c r="JK757" s="12"/>
      <c r="JL757" s="12"/>
      <c r="JM757" s="12"/>
      <c r="JN757" s="12"/>
      <c r="JO757" s="12"/>
      <c r="JP757" s="12"/>
      <c r="JQ757" s="12"/>
      <c r="JR757" s="12"/>
      <c r="JS757" s="12"/>
      <c r="JT757" s="12"/>
      <c r="JU757" s="12"/>
      <c r="JV757" s="12"/>
      <c r="JW757" s="12"/>
      <c r="JX757" s="12"/>
      <c r="JY757" s="12"/>
      <c r="JZ757" s="12"/>
      <c r="KA757" s="12"/>
      <c r="KB757" s="12"/>
      <c r="KC757" s="12"/>
      <c r="KD757" s="12"/>
      <c r="KE757" s="12"/>
      <c r="KF757" s="12"/>
      <c r="KG757" s="12"/>
      <c r="KH757" s="12"/>
      <c r="KI757" s="12"/>
      <c r="KJ757" s="12"/>
      <c r="KK757" s="12"/>
      <c r="KL757" s="12"/>
      <c r="KM757" s="12"/>
      <c r="KN757" s="12"/>
      <c r="KO757" s="12"/>
      <c r="KP757" s="12"/>
      <c r="KQ757" s="12"/>
      <c r="KR757" s="12"/>
      <c r="KS757" s="12"/>
      <c r="KT757" s="12"/>
      <c r="KU757" s="12"/>
      <c r="KV757" s="12"/>
      <c r="KW757" s="12"/>
      <c r="KX757" s="12"/>
      <c r="KY757" s="12"/>
      <c r="KZ757" s="12"/>
      <c r="LA757" s="12"/>
      <c r="LB757" s="12"/>
      <c r="LC757" s="12"/>
      <c r="LD757" s="12"/>
      <c r="LE757" s="12"/>
      <c r="LF757" s="12"/>
      <c r="LG757" s="12"/>
      <c r="LH757" s="12"/>
      <c r="LI757" s="12"/>
      <c r="LJ757" s="12"/>
      <c r="LK757" s="12"/>
      <c r="LL757" s="12"/>
      <c r="LM757" s="12"/>
      <c r="LN757" s="12"/>
      <c r="LO757" s="12"/>
      <c r="LP757" s="12"/>
      <c r="LQ757" s="12"/>
      <c r="LR757" s="12"/>
      <c r="LS757" s="12"/>
      <c r="LT757" s="12"/>
      <c r="LU757" s="12"/>
      <c r="LV757" s="12"/>
      <c r="LW757" s="12"/>
      <c r="LX757" s="12"/>
      <c r="LY757" s="12"/>
      <c r="LZ757" s="12"/>
      <c r="MA757" s="12"/>
      <c r="MB757" s="12"/>
      <c r="MC757" s="12"/>
      <c r="MD757" s="12"/>
      <c r="ME757" s="12"/>
      <c r="MF757" s="12"/>
      <c r="MG757" s="12"/>
      <c r="MH757" s="12"/>
      <c r="MI757" s="12"/>
      <c r="MJ757" s="12"/>
      <c r="MK757" s="12"/>
      <c r="ML757" s="12"/>
      <c r="MM757" s="12"/>
      <c r="MN757" s="12"/>
      <c r="MO757" s="12"/>
      <c r="MP757" s="12"/>
      <c r="MQ757" s="12"/>
      <c r="MR757" s="12"/>
      <c r="MS757" s="12"/>
      <c r="MT757" s="12"/>
      <c r="MU757" s="12"/>
      <c r="MV757" s="12"/>
      <c r="MW757" s="12"/>
      <c r="MX757" s="12"/>
      <c r="MY757" s="12"/>
      <c r="MZ757" s="12"/>
      <c r="NA757" s="12"/>
      <c r="NB757" s="12"/>
      <c r="NC757" s="12"/>
      <c r="ND757" s="12"/>
      <c r="NE757" s="12"/>
      <c r="NF757" s="12"/>
      <c r="NG757" s="12"/>
      <c r="NH757" s="12"/>
      <c r="NI757" s="12"/>
      <c r="NJ757" s="12"/>
      <c r="NK757" s="12"/>
      <c r="NL757" s="12"/>
      <c r="NM757" s="12"/>
      <c r="NN757" s="12"/>
      <c r="NO757" s="12"/>
      <c r="NP757" s="12"/>
      <c r="NQ757" s="12"/>
      <c r="NR757" s="12"/>
      <c r="NS757" s="12"/>
      <c r="NT757" s="12"/>
      <c r="NU757" s="12"/>
      <c r="NV757" s="12"/>
      <c r="NW757" s="12"/>
      <c r="NX757" s="12"/>
      <c r="NY757" s="12"/>
      <c r="NZ757" s="12"/>
      <c r="OA757" s="12"/>
      <c r="OB757" s="12"/>
      <c r="OC757" s="12"/>
      <c r="OD757" s="12"/>
      <c r="OE757" s="12"/>
      <c r="OF757" s="12"/>
      <c r="OG757" s="12"/>
      <c r="OH757" s="12"/>
      <c r="OI757" s="12"/>
      <c r="OJ757" s="12"/>
      <c r="OK757" s="12"/>
      <c r="OL757" s="12"/>
      <c r="OM757" s="12"/>
      <c r="ON757" s="12"/>
      <c r="OO757" s="12"/>
      <c r="OP757" s="12"/>
      <c r="OQ757" s="12"/>
      <c r="OR757" s="12"/>
      <c r="OS757" s="12"/>
      <c r="OT757" s="12"/>
      <c r="OU757" s="12"/>
      <c r="OV757" s="12"/>
      <c r="OW757" s="12"/>
      <c r="OX757" s="12"/>
      <c r="OY757" s="12"/>
      <c r="OZ757" s="12"/>
      <c r="PA757" s="12"/>
      <c r="PB757" s="12"/>
      <c r="PC757" s="12"/>
      <c r="PD757" s="12"/>
      <c r="PE757" s="12"/>
      <c r="PF757" s="12"/>
      <c r="PG757" s="12"/>
      <c r="PH757" s="12"/>
      <c r="PI757" s="12"/>
      <c r="PJ757" s="12"/>
      <c r="PK757" s="12"/>
      <c r="PL757" s="12"/>
      <c r="PM757" s="12"/>
      <c r="PN757" s="12"/>
      <c r="PO757" s="12"/>
      <c r="PP757" s="12"/>
    </row>
    <row r="758">
      <c r="A758" s="452"/>
      <c r="B758" s="45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  <c r="KB758" s="12"/>
      <c r="KC758" s="12"/>
      <c r="KD758" s="12"/>
      <c r="KE758" s="12"/>
      <c r="KF758" s="12"/>
      <c r="KG758" s="12"/>
      <c r="KH758" s="12"/>
      <c r="KI758" s="12"/>
      <c r="KJ758" s="12"/>
      <c r="KK758" s="12"/>
      <c r="KL758" s="12"/>
      <c r="KM758" s="12"/>
      <c r="KN758" s="12"/>
      <c r="KO758" s="12"/>
      <c r="KP758" s="12"/>
      <c r="KQ758" s="12"/>
      <c r="KR758" s="12"/>
      <c r="KS758" s="12"/>
      <c r="KT758" s="12"/>
      <c r="KU758" s="12"/>
      <c r="KV758" s="12"/>
      <c r="KW758" s="12"/>
      <c r="KX758" s="12"/>
      <c r="KY758" s="12"/>
      <c r="KZ758" s="12"/>
      <c r="LA758" s="12"/>
      <c r="LB758" s="12"/>
      <c r="LC758" s="12"/>
      <c r="LD758" s="12"/>
      <c r="LE758" s="12"/>
      <c r="LF758" s="12"/>
      <c r="LG758" s="12"/>
      <c r="LH758" s="12"/>
      <c r="LI758" s="12"/>
      <c r="LJ758" s="12"/>
      <c r="LK758" s="12"/>
      <c r="LL758" s="12"/>
      <c r="LM758" s="12"/>
      <c r="LN758" s="12"/>
      <c r="LO758" s="12"/>
      <c r="LP758" s="12"/>
      <c r="LQ758" s="12"/>
      <c r="LR758" s="12"/>
      <c r="LS758" s="12"/>
      <c r="LT758" s="12"/>
      <c r="LU758" s="12"/>
      <c r="LV758" s="12"/>
      <c r="LW758" s="12"/>
      <c r="LX758" s="12"/>
      <c r="LY758" s="12"/>
      <c r="LZ758" s="12"/>
      <c r="MA758" s="12"/>
      <c r="MB758" s="12"/>
      <c r="MC758" s="12"/>
      <c r="MD758" s="12"/>
      <c r="ME758" s="12"/>
      <c r="MF758" s="12"/>
      <c r="MG758" s="12"/>
      <c r="MH758" s="12"/>
      <c r="MI758" s="12"/>
      <c r="MJ758" s="12"/>
      <c r="MK758" s="12"/>
      <c r="ML758" s="12"/>
      <c r="MM758" s="12"/>
      <c r="MN758" s="12"/>
      <c r="MO758" s="12"/>
      <c r="MP758" s="12"/>
      <c r="MQ758" s="12"/>
      <c r="MR758" s="12"/>
      <c r="MS758" s="12"/>
      <c r="MT758" s="12"/>
      <c r="MU758" s="12"/>
      <c r="MV758" s="12"/>
      <c r="MW758" s="12"/>
      <c r="MX758" s="12"/>
      <c r="MY758" s="12"/>
      <c r="MZ758" s="12"/>
      <c r="NA758" s="12"/>
      <c r="NB758" s="12"/>
      <c r="NC758" s="12"/>
      <c r="ND758" s="12"/>
      <c r="NE758" s="12"/>
      <c r="NF758" s="12"/>
      <c r="NG758" s="12"/>
      <c r="NH758" s="12"/>
      <c r="NI758" s="12"/>
      <c r="NJ758" s="12"/>
      <c r="NK758" s="12"/>
      <c r="NL758" s="12"/>
      <c r="NM758" s="12"/>
      <c r="NN758" s="12"/>
      <c r="NO758" s="12"/>
      <c r="NP758" s="12"/>
      <c r="NQ758" s="12"/>
      <c r="NR758" s="12"/>
      <c r="NS758" s="12"/>
      <c r="NT758" s="12"/>
      <c r="NU758" s="12"/>
      <c r="NV758" s="12"/>
      <c r="NW758" s="12"/>
      <c r="NX758" s="12"/>
      <c r="NY758" s="12"/>
      <c r="NZ758" s="12"/>
      <c r="OA758" s="12"/>
      <c r="OB758" s="12"/>
      <c r="OC758" s="12"/>
      <c r="OD758" s="12"/>
      <c r="OE758" s="12"/>
      <c r="OF758" s="12"/>
      <c r="OG758" s="12"/>
      <c r="OH758" s="12"/>
      <c r="OI758" s="12"/>
      <c r="OJ758" s="12"/>
      <c r="OK758" s="12"/>
      <c r="OL758" s="12"/>
      <c r="OM758" s="12"/>
      <c r="ON758" s="12"/>
      <c r="OO758" s="12"/>
      <c r="OP758" s="12"/>
      <c r="OQ758" s="12"/>
      <c r="OR758" s="12"/>
      <c r="OS758" s="12"/>
      <c r="OT758" s="12"/>
      <c r="OU758" s="12"/>
      <c r="OV758" s="12"/>
      <c r="OW758" s="12"/>
      <c r="OX758" s="12"/>
      <c r="OY758" s="12"/>
      <c r="OZ758" s="12"/>
      <c r="PA758" s="12"/>
      <c r="PB758" s="12"/>
      <c r="PC758" s="12"/>
      <c r="PD758" s="12"/>
      <c r="PE758" s="12"/>
      <c r="PF758" s="12"/>
      <c r="PG758" s="12"/>
      <c r="PH758" s="12"/>
      <c r="PI758" s="12"/>
      <c r="PJ758" s="12"/>
      <c r="PK758" s="12"/>
      <c r="PL758" s="12"/>
      <c r="PM758" s="12"/>
      <c r="PN758" s="12"/>
      <c r="PO758" s="12"/>
      <c r="PP758" s="12"/>
    </row>
    <row r="759">
      <c r="A759" s="452"/>
      <c r="B759" s="45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  <c r="KB759" s="12"/>
      <c r="KC759" s="12"/>
      <c r="KD759" s="12"/>
      <c r="KE759" s="12"/>
      <c r="KF759" s="12"/>
      <c r="KG759" s="12"/>
      <c r="KH759" s="12"/>
      <c r="KI759" s="12"/>
      <c r="KJ759" s="12"/>
      <c r="KK759" s="12"/>
      <c r="KL759" s="12"/>
      <c r="KM759" s="12"/>
      <c r="KN759" s="12"/>
      <c r="KO759" s="12"/>
      <c r="KP759" s="12"/>
      <c r="KQ759" s="12"/>
      <c r="KR759" s="12"/>
      <c r="KS759" s="12"/>
      <c r="KT759" s="12"/>
      <c r="KU759" s="12"/>
      <c r="KV759" s="12"/>
      <c r="KW759" s="12"/>
      <c r="KX759" s="12"/>
      <c r="KY759" s="12"/>
      <c r="KZ759" s="12"/>
      <c r="LA759" s="12"/>
      <c r="LB759" s="12"/>
      <c r="LC759" s="12"/>
      <c r="LD759" s="12"/>
      <c r="LE759" s="12"/>
      <c r="LF759" s="12"/>
      <c r="LG759" s="12"/>
      <c r="LH759" s="12"/>
      <c r="LI759" s="12"/>
      <c r="LJ759" s="12"/>
      <c r="LK759" s="12"/>
      <c r="LL759" s="12"/>
      <c r="LM759" s="12"/>
      <c r="LN759" s="12"/>
      <c r="LO759" s="12"/>
      <c r="LP759" s="12"/>
      <c r="LQ759" s="12"/>
      <c r="LR759" s="12"/>
      <c r="LS759" s="12"/>
      <c r="LT759" s="12"/>
      <c r="LU759" s="12"/>
      <c r="LV759" s="12"/>
      <c r="LW759" s="12"/>
      <c r="LX759" s="12"/>
      <c r="LY759" s="12"/>
      <c r="LZ759" s="12"/>
      <c r="MA759" s="12"/>
      <c r="MB759" s="12"/>
      <c r="MC759" s="12"/>
      <c r="MD759" s="12"/>
      <c r="ME759" s="12"/>
      <c r="MF759" s="12"/>
      <c r="MG759" s="12"/>
      <c r="MH759" s="12"/>
      <c r="MI759" s="12"/>
      <c r="MJ759" s="12"/>
      <c r="MK759" s="12"/>
      <c r="ML759" s="12"/>
      <c r="MM759" s="12"/>
      <c r="MN759" s="12"/>
      <c r="MO759" s="12"/>
      <c r="MP759" s="12"/>
      <c r="MQ759" s="12"/>
      <c r="MR759" s="12"/>
      <c r="MS759" s="12"/>
      <c r="MT759" s="12"/>
      <c r="MU759" s="12"/>
      <c r="MV759" s="12"/>
      <c r="MW759" s="12"/>
      <c r="MX759" s="12"/>
      <c r="MY759" s="12"/>
      <c r="MZ759" s="12"/>
      <c r="NA759" s="12"/>
      <c r="NB759" s="12"/>
      <c r="NC759" s="12"/>
      <c r="ND759" s="12"/>
      <c r="NE759" s="12"/>
      <c r="NF759" s="12"/>
      <c r="NG759" s="12"/>
      <c r="NH759" s="12"/>
      <c r="NI759" s="12"/>
      <c r="NJ759" s="12"/>
      <c r="NK759" s="12"/>
      <c r="NL759" s="12"/>
      <c r="NM759" s="12"/>
      <c r="NN759" s="12"/>
      <c r="NO759" s="12"/>
      <c r="NP759" s="12"/>
      <c r="NQ759" s="12"/>
      <c r="NR759" s="12"/>
      <c r="NS759" s="12"/>
      <c r="NT759" s="12"/>
      <c r="NU759" s="12"/>
      <c r="NV759" s="12"/>
      <c r="NW759" s="12"/>
      <c r="NX759" s="12"/>
      <c r="NY759" s="12"/>
      <c r="NZ759" s="12"/>
      <c r="OA759" s="12"/>
      <c r="OB759" s="12"/>
      <c r="OC759" s="12"/>
      <c r="OD759" s="12"/>
      <c r="OE759" s="12"/>
      <c r="OF759" s="12"/>
      <c r="OG759" s="12"/>
      <c r="OH759" s="12"/>
      <c r="OI759" s="12"/>
      <c r="OJ759" s="12"/>
      <c r="OK759" s="12"/>
      <c r="OL759" s="12"/>
      <c r="OM759" s="12"/>
      <c r="ON759" s="12"/>
      <c r="OO759" s="12"/>
      <c r="OP759" s="12"/>
      <c r="OQ759" s="12"/>
      <c r="OR759" s="12"/>
      <c r="OS759" s="12"/>
      <c r="OT759" s="12"/>
      <c r="OU759" s="12"/>
      <c r="OV759" s="12"/>
      <c r="OW759" s="12"/>
      <c r="OX759" s="12"/>
      <c r="OY759" s="12"/>
      <c r="OZ759" s="12"/>
      <c r="PA759" s="12"/>
      <c r="PB759" s="12"/>
      <c r="PC759" s="12"/>
      <c r="PD759" s="12"/>
      <c r="PE759" s="12"/>
      <c r="PF759" s="12"/>
      <c r="PG759" s="12"/>
      <c r="PH759" s="12"/>
      <c r="PI759" s="12"/>
      <c r="PJ759" s="12"/>
      <c r="PK759" s="12"/>
      <c r="PL759" s="12"/>
      <c r="PM759" s="12"/>
      <c r="PN759" s="12"/>
      <c r="PO759" s="12"/>
      <c r="PP759" s="12"/>
    </row>
    <row r="760">
      <c r="A760" s="452"/>
      <c r="B760" s="45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  <c r="KB760" s="12"/>
      <c r="KC760" s="12"/>
      <c r="KD760" s="12"/>
      <c r="KE760" s="12"/>
      <c r="KF760" s="12"/>
      <c r="KG760" s="12"/>
      <c r="KH760" s="12"/>
      <c r="KI760" s="12"/>
      <c r="KJ760" s="12"/>
      <c r="KK760" s="12"/>
      <c r="KL760" s="12"/>
      <c r="KM760" s="12"/>
      <c r="KN760" s="12"/>
      <c r="KO760" s="12"/>
      <c r="KP760" s="12"/>
      <c r="KQ760" s="12"/>
      <c r="KR760" s="12"/>
      <c r="KS760" s="12"/>
      <c r="KT760" s="12"/>
      <c r="KU760" s="12"/>
      <c r="KV760" s="12"/>
      <c r="KW760" s="12"/>
      <c r="KX760" s="12"/>
      <c r="KY760" s="12"/>
      <c r="KZ760" s="12"/>
      <c r="LA760" s="12"/>
      <c r="LB760" s="12"/>
      <c r="LC760" s="12"/>
      <c r="LD760" s="12"/>
      <c r="LE760" s="12"/>
      <c r="LF760" s="12"/>
      <c r="LG760" s="12"/>
      <c r="LH760" s="12"/>
      <c r="LI760" s="12"/>
      <c r="LJ760" s="12"/>
      <c r="LK760" s="12"/>
      <c r="LL760" s="12"/>
      <c r="LM760" s="12"/>
      <c r="LN760" s="12"/>
      <c r="LO760" s="12"/>
      <c r="LP760" s="12"/>
      <c r="LQ760" s="12"/>
      <c r="LR760" s="12"/>
      <c r="LS760" s="12"/>
      <c r="LT760" s="12"/>
      <c r="LU760" s="12"/>
      <c r="LV760" s="12"/>
      <c r="LW760" s="12"/>
      <c r="LX760" s="12"/>
      <c r="LY760" s="12"/>
      <c r="LZ760" s="12"/>
      <c r="MA760" s="12"/>
      <c r="MB760" s="12"/>
      <c r="MC760" s="12"/>
      <c r="MD760" s="12"/>
      <c r="ME760" s="12"/>
      <c r="MF760" s="12"/>
      <c r="MG760" s="12"/>
      <c r="MH760" s="12"/>
      <c r="MI760" s="12"/>
      <c r="MJ760" s="12"/>
      <c r="MK760" s="12"/>
      <c r="ML760" s="12"/>
      <c r="MM760" s="12"/>
      <c r="MN760" s="12"/>
      <c r="MO760" s="12"/>
      <c r="MP760" s="12"/>
      <c r="MQ760" s="12"/>
      <c r="MR760" s="12"/>
      <c r="MS760" s="12"/>
      <c r="MT760" s="12"/>
      <c r="MU760" s="12"/>
      <c r="MV760" s="12"/>
      <c r="MW760" s="12"/>
      <c r="MX760" s="12"/>
      <c r="MY760" s="12"/>
      <c r="MZ760" s="12"/>
      <c r="NA760" s="12"/>
      <c r="NB760" s="12"/>
      <c r="NC760" s="12"/>
      <c r="ND760" s="12"/>
      <c r="NE760" s="12"/>
      <c r="NF760" s="12"/>
      <c r="NG760" s="12"/>
      <c r="NH760" s="12"/>
      <c r="NI760" s="12"/>
      <c r="NJ760" s="12"/>
      <c r="NK760" s="12"/>
      <c r="NL760" s="12"/>
      <c r="NM760" s="12"/>
      <c r="NN760" s="12"/>
      <c r="NO760" s="12"/>
      <c r="NP760" s="12"/>
      <c r="NQ760" s="12"/>
      <c r="NR760" s="12"/>
      <c r="NS760" s="12"/>
      <c r="NT760" s="12"/>
      <c r="NU760" s="12"/>
      <c r="NV760" s="12"/>
      <c r="NW760" s="12"/>
      <c r="NX760" s="12"/>
      <c r="NY760" s="12"/>
      <c r="NZ760" s="12"/>
      <c r="OA760" s="12"/>
      <c r="OB760" s="12"/>
      <c r="OC760" s="12"/>
      <c r="OD760" s="12"/>
      <c r="OE760" s="12"/>
      <c r="OF760" s="12"/>
      <c r="OG760" s="12"/>
      <c r="OH760" s="12"/>
      <c r="OI760" s="12"/>
      <c r="OJ760" s="12"/>
      <c r="OK760" s="12"/>
      <c r="OL760" s="12"/>
      <c r="OM760" s="12"/>
      <c r="ON760" s="12"/>
      <c r="OO760" s="12"/>
      <c r="OP760" s="12"/>
      <c r="OQ760" s="12"/>
      <c r="OR760" s="12"/>
      <c r="OS760" s="12"/>
      <c r="OT760" s="12"/>
      <c r="OU760" s="12"/>
      <c r="OV760" s="12"/>
      <c r="OW760" s="12"/>
      <c r="OX760" s="12"/>
      <c r="OY760" s="12"/>
      <c r="OZ760" s="12"/>
      <c r="PA760" s="12"/>
      <c r="PB760" s="12"/>
      <c r="PC760" s="12"/>
      <c r="PD760" s="12"/>
      <c r="PE760" s="12"/>
      <c r="PF760" s="12"/>
      <c r="PG760" s="12"/>
      <c r="PH760" s="12"/>
      <c r="PI760" s="12"/>
      <c r="PJ760" s="12"/>
      <c r="PK760" s="12"/>
      <c r="PL760" s="12"/>
      <c r="PM760" s="12"/>
      <c r="PN760" s="12"/>
      <c r="PO760" s="12"/>
      <c r="PP760" s="12"/>
    </row>
    <row r="761">
      <c r="A761" s="452"/>
      <c r="B761" s="45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  <c r="IB761" s="12"/>
      <c r="IC761" s="12"/>
      <c r="ID761" s="12"/>
      <c r="IE761" s="12"/>
      <c r="IF761" s="12"/>
      <c r="IG761" s="12"/>
      <c r="IH761" s="12"/>
      <c r="II761" s="12"/>
      <c r="IJ761" s="12"/>
      <c r="IK761" s="12"/>
      <c r="IL761" s="12"/>
      <c r="IM761" s="12"/>
      <c r="IN761" s="12"/>
      <c r="IO761" s="12"/>
      <c r="IP761" s="12"/>
      <c r="IQ761" s="12"/>
      <c r="IR761" s="12"/>
      <c r="IS761" s="12"/>
      <c r="IT761" s="12"/>
      <c r="IU761" s="12"/>
      <c r="IV761" s="12"/>
      <c r="IW761" s="12"/>
      <c r="IX761" s="12"/>
      <c r="IY761" s="12"/>
      <c r="IZ761" s="12"/>
      <c r="JA761" s="12"/>
      <c r="JB761" s="12"/>
      <c r="JC761" s="12"/>
      <c r="JD761" s="12"/>
      <c r="JE761" s="12"/>
      <c r="JF761" s="12"/>
      <c r="JG761" s="12"/>
      <c r="JH761" s="12"/>
      <c r="JI761" s="12"/>
      <c r="JJ761" s="12"/>
      <c r="JK761" s="12"/>
      <c r="JL761" s="12"/>
      <c r="JM761" s="12"/>
      <c r="JN761" s="12"/>
      <c r="JO761" s="12"/>
      <c r="JP761" s="12"/>
      <c r="JQ761" s="12"/>
      <c r="JR761" s="12"/>
      <c r="JS761" s="12"/>
      <c r="JT761" s="12"/>
      <c r="JU761" s="12"/>
      <c r="JV761" s="12"/>
      <c r="JW761" s="12"/>
      <c r="JX761" s="12"/>
      <c r="JY761" s="12"/>
      <c r="JZ761" s="12"/>
      <c r="KA761" s="12"/>
      <c r="KB761" s="12"/>
      <c r="KC761" s="12"/>
      <c r="KD761" s="12"/>
      <c r="KE761" s="12"/>
      <c r="KF761" s="12"/>
      <c r="KG761" s="12"/>
      <c r="KH761" s="12"/>
      <c r="KI761" s="12"/>
      <c r="KJ761" s="12"/>
      <c r="KK761" s="12"/>
      <c r="KL761" s="12"/>
      <c r="KM761" s="12"/>
      <c r="KN761" s="12"/>
      <c r="KO761" s="12"/>
      <c r="KP761" s="12"/>
      <c r="KQ761" s="12"/>
      <c r="KR761" s="12"/>
      <c r="KS761" s="12"/>
      <c r="KT761" s="12"/>
      <c r="KU761" s="12"/>
      <c r="KV761" s="12"/>
      <c r="KW761" s="12"/>
      <c r="KX761" s="12"/>
      <c r="KY761" s="12"/>
      <c r="KZ761" s="12"/>
      <c r="LA761" s="12"/>
      <c r="LB761" s="12"/>
      <c r="LC761" s="12"/>
      <c r="LD761" s="12"/>
      <c r="LE761" s="12"/>
      <c r="LF761" s="12"/>
      <c r="LG761" s="12"/>
      <c r="LH761" s="12"/>
      <c r="LI761" s="12"/>
      <c r="LJ761" s="12"/>
      <c r="LK761" s="12"/>
      <c r="LL761" s="12"/>
      <c r="LM761" s="12"/>
      <c r="LN761" s="12"/>
      <c r="LO761" s="12"/>
      <c r="LP761" s="12"/>
      <c r="LQ761" s="12"/>
      <c r="LR761" s="12"/>
      <c r="LS761" s="12"/>
      <c r="LT761" s="12"/>
      <c r="LU761" s="12"/>
      <c r="LV761" s="12"/>
      <c r="LW761" s="12"/>
      <c r="LX761" s="12"/>
      <c r="LY761" s="12"/>
      <c r="LZ761" s="12"/>
      <c r="MA761" s="12"/>
      <c r="MB761" s="12"/>
      <c r="MC761" s="12"/>
      <c r="MD761" s="12"/>
      <c r="ME761" s="12"/>
      <c r="MF761" s="12"/>
      <c r="MG761" s="12"/>
      <c r="MH761" s="12"/>
      <c r="MI761" s="12"/>
      <c r="MJ761" s="12"/>
      <c r="MK761" s="12"/>
      <c r="ML761" s="12"/>
      <c r="MM761" s="12"/>
      <c r="MN761" s="12"/>
      <c r="MO761" s="12"/>
      <c r="MP761" s="12"/>
      <c r="MQ761" s="12"/>
      <c r="MR761" s="12"/>
      <c r="MS761" s="12"/>
      <c r="MT761" s="12"/>
      <c r="MU761" s="12"/>
      <c r="MV761" s="12"/>
      <c r="MW761" s="12"/>
      <c r="MX761" s="12"/>
      <c r="MY761" s="12"/>
      <c r="MZ761" s="12"/>
      <c r="NA761" s="12"/>
      <c r="NB761" s="12"/>
      <c r="NC761" s="12"/>
      <c r="ND761" s="12"/>
      <c r="NE761" s="12"/>
      <c r="NF761" s="12"/>
      <c r="NG761" s="12"/>
      <c r="NH761" s="12"/>
      <c r="NI761" s="12"/>
      <c r="NJ761" s="12"/>
      <c r="NK761" s="12"/>
      <c r="NL761" s="12"/>
      <c r="NM761" s="12"/>
      <c r="NN761" s="12"/>
      <c r="NO761" s="12"/>
      <c r="NP761" s="12"/>
      <c r="NQ761" s="12"/>
      <c r="NR761" s="12"/>
      <c r="NS761" s="12"/>
      <c r="NT761" s="12"/>
      <c r="NU761" s="12"/>
      <c r="NV761" s="12"/>
      <c r="NW761" s="12"/>
      <c r="NX761" s="12"/>
      <c r="NY761" s="12"/>
      <c r="NZ761" s="12"/>
      <c r="OA761" s="12"/>
      <c r="OB761" s="12"/>
      <c r="OC761" s="12"/>
      <c r="OD761" s="12"/>
      <c r="OE761" s="12"/>
      <c r="OF761" s="12"/>
      <c r="OG761" s="12"/>
      <c r="OH761" s="12"/>
      <c r="OI761" s="12"/>
      <c r="OJ761" s="12"/>
      <c r="OK761" s="12"/>
      <c r="OL761" s="12"/>
      <c r="OM761" s="12"/>
      <c r="ON761" s="12"/>
      <c r="OO761" s="12"/>
      <c r="OP761" s="12"/>
      <c r="OQ761" s="12"/>
      <c r="OR761" s="12"/>
      <c r="OS761" s="12"/>
      <c r="OT761" s="12"/>
      <c r="OU761" s="12"/>
      <c r="OV761" s="12"/>
      <c r="OW761" s="12"/>
      <c r="OX761" s="12"/>
      <c r="OY761" s="12"/>
      <c r="OZ761" s="12"/>
      <c r="PA761" s="12"/>
      <c r="PB761" s="12"/>
      <c r="PC761" s="12"/>
      <c r="PD761" s="12"/>
      <c r="PE761" s="12"/>
      <c r="PF761" s="12"/>
      <c r="PG761" s="12"/>
      <c r="PH761" s="12"/>
      <c r="PI761" s="12"/>
      <c r="PJ761" s="12"/>
      <c r="PK761" s="12"/>
      <c r="PL761" s="12"/>
      <c r="PM761" s="12"/>
      <c r="PN761" s="12"/>
      <c r="PO761" s="12"/>
      <c r="PP761" s="12"/>
    </row>
    <row r="762">
      <c r="A762" s="452"/>
      <c r="B762" s="45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  <c r="IB762" s="12"/>
      <c r="IC762" s="12"/>
      <c r="ID762" s="12"/>
      <c r="IE762" s="12"/>
      <c r="IF762" s="12"/>
      <c r="IG762" s="12"/>
      <c r="IH762" s="12"/>
      <c r="II762" s="12"/>
      <c r="IJ762" s="12"/>
      <c r="IK762" s="12"/>
      <c r="IL762" s="12"/>
      <c r="IM762" s="12"/>
      <c r="IN762" s="12"/>
      <c r="IO762" s="12"/>
      <c r="IP762" s="12"/>
      <c r="IQ762" s="12"/>
      <c r="IR762" s="12"/>
      <c r="IS762" s="12"/>
      <c r="IT762" s="12"/>
      <c r="IU762" s="12"/>
      <c r="IV762" s="12"/>
      <c r="IW762" s="12"/>
      <c r="IX762" s="12"/>
      <c r="IY762" s="12"/>
      <c r="IZ762" s="12"/>
      <c r="JA762" s="12"/>
      <c r="JB762" s="12"/>
      <c r="JC762" s="12"/>
      <c r="JD762" s="12"/>
      <c r="JE762" s="12"/>
      <c r="JF762" s="12"/>
      <c r="JG762" s="12"/>
      <c r="JH762" s="12"/>
      <c r="JI762" s="12"/>
      <c r="JJ762" s="12"/>
      <c r="JK762" s="12"/>
      <c r="JL762" s="12"/>
      <c r="JM762" s="12"/>
      <c r="JN762" s="12"/>
      <c r="JO762" s="12"/>
      <c r="JP762" s="12"/>
      <c r="JQ762" s="12"/>
      <c r="JR762" s="12"/>
      <c r="JS762" s="12"/>
      <c r="JT762" s="12"/>
      <c r="JU762" s="12"/>
      <c r="JV762" s="12"/>
      <c r="JW762" s="12"/>
      <c r="JX762" s="12"/>
      <c r="JY762" s="12"/>
      <c r="JZ762" s="12"/>
      <c r="KA762" s="12"/>
      <c r="KB762" s="12"/>
      <c r="KC762" s="12"/>
      <c r="KD762" s="12"/>
      <c r="KE762" s="12"/>
      <c r="KF762" s="12"/>
      <c r="KG762" s="12"/>
      <c r="KH762" s="12"/>
      <c r="KI762" s="12"/>
      <c r="KJ762" s="12"/>
      <c r="KK762" s="12"/>
      <c r="KL762" s="12"/>
      <c r="KM762" s="12"/>
      <c r="KN762" s="12"/>
      <c r="KO762" s="12"/>
      <c r="KP762" s="12"/>
      <c r="KQ762" s="12"/>
      <c r="KR762" s="12"/>
      <c r="KS762" s="12"/>
      <c r="KT762" s="12"/>
      <c r="KU762" s="12"/>
      <c r="KV762" s="12"/>
      <c r="KW762" s="12"/>
      <c r="KX762" s="12"/>
      <c r="KY762" s="12"/>
      <c r="KZ762" s="12"/>
      <c r="LA762" s="12"/>
      <c r="LB762" s="12"/>
      <c r="LC762" s="12"/>
      <c r="LD762" s="12"/>
      <c r="LE762" s="12"/>
      <c r="LF762" s="12"/>
      <c r="LG762" s="12"/>
      <c r="LH762" s="12"/>
      <c r="LI762" s="12"/>
      <c r="LJ762" s="12"/>
      <c r="LK762" s="12"/>
      <c r="LL762" s="12"/>
      <c r="LM762" s="12"/>
      <c r="LN762" s="12"/>
      <c r="LO762" s="12"/>
      <c r="LP762" s="12"/>
      <c r="LQ762" s="12"/>
      <c r="LR762" s="12"/>
      <c r="LS762" s="12"/>
      <c r="LT762" s="12"/>
      <c r="LU762" s="12"/>
      <c r="LV762" s="12"/>
      <c r="LW762" s="12"/>
      <c r="LX762" s="12"/>
      <c r="LY762" s="12"/>
      <c r="LZ762" s="12"/>
      <c r="MA762" s="12"/>
      <c r="MB762" s="12"/>
      <c r="MC762" s="12"/>
      <c r="MD762" s="12"/>
      <c r="ME762" s="12"/>
      <c r="MF762" s="12"/>
      <c r="MG762" s="12"/>
      <c r="MH762" s="12"/>
      <c r="MI762" s="12"/>
      <c r="MJ762" s="12"/>
      <c r="MK762" s="12"/>
      <c r="ML762" s="12"/>
      <c r="MM762" s="12"/>
      <c r="MN762" s="12"/>
      <c r="MO762" s="12"/>
      <c r="MP762" s="12"/>
      <c r="MQ762" s="12"/>
      <c r="MR762" s="12"/>
      <c r="MS762" s="12"/>
      <c r="MT762" s="12"/>
      <c r="MU762" s="12"/>
      <c r="MV762" s="12"/>
      <c r="MW762" s="12"/>
      <c r="MX762" s="12"/>
      <c r="MY762" s="12"/>
      <c r="MZ762" s="12"/>
      <c r="NA762" s="12"/>
      <c r="NB762" s="12"/>
      <c r="NC762" s="12"/>
      <c r="ND762" s="12"/>
      <c r="NE762" s="12"/>
      <c r="NF762" s="12"/>
      <c r="NG762" s="12"/>
      <c r="NH762" s="12"/>
      <c r="NI762" s="12"/>
      <c r="NJ762" s="12"/>
      <c r="NK762" s="12"/>
      <c r="NL762" s="12"/>
      <c r="NM762" s="12"/>
      <c r="NN762" s="12"/>
      <c r="NO762" s="12"/>
      <c r="NP762" s="12"/>
      <c r="NQ762" s="12"/>
      <c r="NR762" s="12"/>
      <c r="NS762" s="12"/>
      <c r="NT762" s="12"/>
      <c r="NU762" s="12"/>
      <c r="NV762" s="12"/>
      <c r="NW762" s="12"/>
      <c r="NX762" s="12"/>
      <c r="NY762" s="12"/>
      <c r="NZ762" s="12"/>
      <c r="OA762" s="12"/>
      <c r="OB762" s="12"/>
      <c r="OC762" s="12"/>
      <c r="OD762" s="12"/>
      <c r="OE762" s="12"/>
      <c r="OF762" s="12"/>
      <c r="OG762" s="12"/>
      <c r="OH762" s="12"/>
      <c r="OI762" s="12"/>
      <c r="OJ762" s="12"/>
      <c r="OK762" s="12"/>
      <c r="OL762" s="12"/>
      <c r="OM762" s="12"/>
      <c r="ON762" s="12"/>
      <c r="OO762" s="12"/>
      <c r="OP762" s="12"/>
      <c r="OQ762" s="12"/>
      <c r="OR762" s="12"/>
      <c r="OS762" s="12"/>
      <c r="OT762" s="12"/>
      <c r="OU762" s="12"/>
      <c r="OV762" s="12"/>
      <c r="OW762" s="12"/>
      <c r="OX762" s="12"/>
      <c r="OY762" s="12"/>
      <c r="OZ762" s="12"/>
      <c r="PA762" s="12"/>
      <c r="PB762" s="12"/>
      <c r="PC762" s="12"/>
      <c r="PD762" s="12"/>
      <c r="PE762" s="12"/>
      <c r="PF762" s="12"/>
      <c r="PG762" s="12"/>
      <c r="PH762" s="12"/>
      <c r="PI762" s="12"/>
      <c r="PJ762" s="12"/>
      <c r="PK762" s="12"/>
      <c r="PL762" s="12"/>
      <c r="PM762" s="12"/>
      <c r="PN762" s="12"/>
      <c r="PO762" s="12"/>
      <c r="PP762" s="12"/>
    </row>
    <row r="763">
      <c r="A763" s="452"/>
      <c r="B763" s="45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  <c r="HZ763" s="12"/>
      <c r="IA763" s="12"/>
      <c r="IB763" s="12"/>
      <c r="IC763" s="12"/>
      <c r="ID763" s="12"/>
      <c r="IE763" s="12"/>
      <c r="IF763" s="12"/>
      <c r="IG763" s="12"/>
      <c r="IH763" s="12"/>
      <c r="II763" s="12"/>
      <c r="IJ763" s="12"/>
      <c r="IK763" s="12"/>
      <c r="IL763" s="12"/>
      <c r="IM763" s="12"/>
      <c r="IN763" s="12"/>
      <c r="IO763" s="12"/>
      <c r="IP763" s="12"/>
      <c r="IQ763" s="12"/>
      <c r="IR763" s="12"/>
      <c r="IS763" s="12"/>
      <c r="IT763" s="12"/>
      <c r="IU763" s="12"/>
      <c r="IV763" s="12"/>
      <c r="IW763" s="12"/>
      <c r="IX763" s="12"/>
      <c r="IY763" s="12"/>
      <c r="IZ763" s="12"/>
      <c r="JA763" s="12"/>
      <c r="JB763" s="12"/>
      <c r="JC763" s="12"/>
      <c r="JD763" s="12"/>
      <c r="JE763" s="12"/>
      <c r="JF763" s="12"/>
      <c r="JG763" s="12"/>
      <c r="JH763" s="12"/>
      <c r="JI763" s="12"/>
      <c r="JJ763" s="12"/>
      <c r="JK763" s="12"/>
      <c r="JL763" s="12"/>
      <c r="JM763" s="12"/>
      <c r="JN763" s="12"/>
      <c r="JO763" s="12"/>
      <c r="JP763" s="12"/>
      <c r="JQ763" s="12"/>
      <c r="JR763" s="12"/>
      <c r="JS763" s="12"/>
      <c r="JT763" s="12"/>
      <c r="JU763" s="12"/>
      <c r="JV763" s="12"/>
      <c r="JW763" s="12"/>
      <c r="JX763" s="12"/>
      <c r="JY763" s="12"/>
      <c r="JZ763" s="12"/>
      <c r="KA763" s="12"/>
      <c r="KB763" s="12"/>
      <c r="KC763" s="12"/>
      <c r="KD763" s="12"/>
      <c r="KE763" s="12"/>
      <c r="KF763" s="12"/>
      <c r="KG763" s="12"/>
      <c r="KH763" s="12"/>
      <c r="KI763" s="12"/>
      <c r="KJ763" s="12"/>
      <c r="KK763" s="12"/>
      <c r="KL763" s="12"/>
      <c r="KM763" s="12"/>
      <c r="KN763" s="12"/>
      <c r="KO763" s="12"/>
      <c r="KP763" s="12"/>
      <c r="KQ763" s="12"/>
      <c r="KR763" s="12"/>
      <c r="KS763" s="12"/>
      <c r="KT763" s="12"/>
      <c r="KU763" s="12"/>
      <c r="KV763" s="12"/>
      <c r="KW763" s="12"/>
      <c r="KX763" s="12"/>
      <c r="KY763" s="12"/>
      <c r="KZ763" s="12"/>
      <c r="LA763" s="12"/>
      <c r="LB763" s="12"/>
      <c r="LC763" s="12"/>
      <c r="LD763" s="12"/>
      <c r="LE763" s="12"/>
      <c r="LF763" s="12"/>
      <c r="LG763" s="12"/>
      <c r="LH763" s="12"/>
      <c r="LI763" s="12"/>
      <c r="LJ763" s="12"/>
      <c r="LK763" s="12"/>
      <c r="LL763" s="12"/>
      <c r="LM763" s="12"/>
      <c r="LN763" s="12"/>
      <c r="LO763" s="12"/>
      <c r="LP763" s="12"/>
      <c r="LQ763" s="12"/>
      <c r="LR763" s="12"/>
      <c r="LS763" s="12"/>
      <c r="LT763" s="12"/>
      <c r="LU763" s="12"/>
      <c r="LV763" s="12"/>
      <c r="LW763" s="12"/>
      <c r="LX763" s="12"/>
      <c r="LY763" s="12"/>
      <c r="LZ763" s="12"/>
      <c r="MA763" s="12"/>
      <c r="MB763" s="12"/>
      <c r="MC763" s="12"/>
      <c r="MD763" s="12"/>
      <c r="ME763" s="12"/>
      <c r="MF763" s="12"/>
      <c r="MG763" s="12"/>
      <c r="MH763" s="12"/>
      <c r="MI763" s="12"/>
      <c r="MJ763" s="12"/>
      <c r="MK763" s="12"/>
      <c r="ML763" s="12"/>
      <c r="MM763" s="12"/>
      <c r="MN763" s="12"/>
      <c r="MO763" s="12"/>
      <c r="MP763" s="12"/>
      <c r="MQ763" s="12"/>
      <c r="MR763" s="12"/>
      <c r="MS763" s="12"/>
      <c r="MT763" s="12"/>
      <c r="MU763" s="12"/>
      <c r="MV763" s="12"/>
      <c r="MW763" s="12"/>
      <c r="MX763" s="12"/>
      <c r="MY763" s="12"/>
      <c r="MZ763" s="12"/>
      <c r="NA763" s="12"/>
      <c r="NB763" s="12"/>
      <c r="NC763" s="12"/>
      <c r="ND763" s="12"/>
      <c r="NE763" s="12"/>
      <c r="NF763" s="12"/>
      <c r="NG763" s="12"/>
      <c r="NH763" s="12"/>
      <c r="NI763" s="12"/>
      <c r="NJ763" s="12"/>
      <c r="NK763" s="12"/>
      <c r="NL763" s="12"/>
      <c r="NM763" s="12"/>
      <c r="NN763" s="12"/>
      <c r="NO763" s="12"/>
      <c r="NP763" s="12"/>
      <c r="NQ763" s="12"/>
      <c r="NR763" s="12"/>
      <c r="NS763" s="12"/>
      <c r="NT763" s="12"/>
      <c r="NU763" s="12"/>
      <c r="NV763" s="12"/>
      <c r="NW763" s="12"/>
      <c r="NX763" s="12"/>
      <c r="NY763" s="12"/>
      <c r="NZ763" s="12"/>
      <c r="OA763" s="12"/>
      <c r="OB763" s="12"/>
      <c r="OC763" s="12"/>
      <c r="OD763" s="12"/>
      <c r="OE763" s="12"/>
      <c r="OF763" s="12"/>
      <c r="OG763" s="12"/>
      <c r="OH763" s="12"/>
      <c r="OI763" s="12"/>
      <c r="OJ763" s="12"/>
      <c r="OK763" s="12"/>
      <c r="OL763" s="12"/>
      <c r="OM763" s="12"/>
      <c r="ON763" s="12"/>
      <c r="OO763" s="12"/>
      <c r="OP763" s="12"/>
      <c r="OQ763" s="12"/>
      <c r="OR763" s="12"/>
      <c r="OS763" s="12"/>
      <c r="OT763" s="12"/>
      <c r="OU763" s="12"/>
      <c r="OV763" s="12"/>
      <c r="OW763" s="12"/>
      <c r="OX763" s="12"/>
      <c r="OY763" s="12"/>
      <c r="OZ763" s="12"/>
      <c r="PA763" s="12"/>
      <c r="PB763" s="12"/>
      <c r="PC763" s="12"/>
      <c r="PD763" s="12"/>
      <c r="PE763" s="12"/>
      <c r="PF763" s="12"/>
      <c r="PG763" s="12"/>
      <c r="PH763" s="12"/>
      <c r="PI763" s="12"/>
      <c r="PJ763" s="12"/>
      <c r="PK763" s="12"/>
      <c r="PL763" s="12"/>
      <c r="PM763" s="12"/>
      <c r="PN763" s="12"/>
      <c r="PO763" s="12"/>
      <c r="PP763" s="12"/>
    </row>
    <row r="764">
      <c r="A764" s="452"/>
      <c r="B764" s="45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  <c r="IB764" s="12"/>
      <c r="IC764" s="12"/>
      <c r="ID764" s="12"/>
      <c r="IE764" s="12"/>
      <c r="IF764" s="12"/>
      <c r="IG764" s="12"/>
      <c r="IH764" s="12"/>
      <c r="II764" s="12"/>
      <c r="IJ764" s="12"/>
      <c r="IK764" s="12"/>
      <c r="IL764" s="12"/>
      <c r="IM764" s="12"/>
      <c r="IN764" s="12"/>
      <c r="IO764" s="12"/>
      <c r="IP764" s="12"/>
      <c r="IQ764" s="12"/>
      <c r="IR764" s="12"/>
      <c r="IS764" s="12"/>
      <c r="IT764" s="12"/>
      <c r="IU764" s="12"/>
      <c r="IV764" s="12"/>
      <c r="IW764" s="12"/>
      <c r="IX764" s="12"/>
      <c r="IY764" s="12"/>
      <c r="IZ764" s="12"/>
      <c r="JA764" s="12"/>
      <c r="JB764" s="12"/>
      <c r="JC764" s="12"/>
      <c r="JD764" s="12"/>
      <c r="JE764" s="12"/>
      <c r="JF764" s="12"/>
      <c r="JG764" s="12"/>
      <c r="JH764" s="12"/>
      <c r="JI764" s="12"/>
      <c r="JJ764" s="12"/>
      <c r="JK764" s="12"/>
      <c r="JL764" s="12"/>
      <c r="JM764" s="12"/>
      <c r="JN764" s="12"/>
      <c r="JO764" s="12"/>
      <c r="JP764" s="12"/>
      <c r="JQ764" s="12"/>
      <c r="JR764" s="12"/>
      <c r="JS764" s="12"/>
      <c r="JT764" s="12"/>
      <c r="JU764" s="12"/>
      <c r="JV764" s="12"/>
      <c r="JW764" s="12"/>
      <c r="JX764" s="12"/>
      <c r="JY764" s="12"/>
      <c r="JZ764" s="12"/>
      <c r="KA764" s="12"/>
      <c r="KB764" s="12"/>
      <c r="KC764" s="12"/>
      <c r="KD764" s="12"/>
      <c r="KE764" s="12"/>
      <c r="KF764" s="12"/>
      <c r="KG764" s="12"/>
      <c r="KH764" s="12"/>
      <c r="KI764" s="12"/>
      <c r="KJ764" s="12"/>
      <c r="KK764" s="12"/>
      <c r="KL764" s="12"/>
      <c r="KM764" s="12"/>
      <c r="KN764" s="12"/>
      <c r="KO764" s="12"/>
      <c r="KP764" s="12"/>
      <c r="KQ764" s="12"/>
      <c r="KR764" s="12"/>
      <c r="KS764" s="12"/>
      <c r="KT764" s="12"/>
      <c r="KU764" s="12"/>
      <c r="KV764" s="12"/>
      <c r="KW764" s="12"/>
      <c r="KX764" s="12"/>
      <c r="KY764" s="12"/>
      <c r="KZ764" s="12"/>
      <c r="LA764" s="12"/>
      <c r="LB764" s="12"/>
      <c r="LC764" s="12"/>
      <c r="LD764" s="12"/>
      <c r="LE764" s="12"/>
      <c r="LF764" s="12"/>
      <c r="LG764" s="12"/>
      <c r="LH764" s="12"/>
      <c r="LI764" s="12"/>
      <c r="LJ764" s="12"/>
      <c r="LK764" s="12"/>
      <c r="LL764" s="12"/>
      <c r="LM764" s="12"/>
      <c r="LN764" s="12"/>
      <c r="LO764" s="12"/>
      <c r="LP764" s="12"/>
      <c r="LQ764" s="12"/>
      <c r="LR764" s="12"/>
      <c r="LS764" s="12"/>
      <c r="LT764" s="12"/>
      <c r="LU764" s="12"/>
      <c r="LV764" s="12"/>
      <c r="LW764" s="12"/>
      <c r="LX764" s="12"/>
      <c r="LY764" s="12"/>
      <c r="LZ764" s="12"/>
      <c r="MA764" s="12"/>
      <c r="MB764" s="12"/>
      <c r="MC764" s="12"/>
      <c r="MD764" s="12"/>
      <c r="ME764" s="12"/>
      <c r="MF764" s="12"/>
      <c r="MG764" s="12"/>
      <c r="MH764" s="12"/>
      <c r="MI764" s="12"/>
      <c r="MJ764" s="12"/>
      <c r="MK764" s="12"/>
      <c r="ML764" s="12"/>
      <c r="MM764" s="12"/>
      <c r="MN764" s="12"/>
      <c r="MO764" s="12"/>
      <c r="MP764" s="12"/>
      <c r="MQ764" s="12"/>
      <c r="MR764" s="12"/>
      <c r="MS764" s="12"/>
      <c r="MT764" s="12"/>
      <c r="MU764" s="12"/>
      <c r="MV764" s="12"/>
      <c r="MW764" s="12"/>
      <c r="MX764" s="12"/>
      <c r="MY764" s="12"/>
      <c r="MZ764" s="12"/>
      <c r="NA764" s="12"/>
      <c r="NB764" s="12"/>
      <c r="NC764" s="12"/>
      <c r="ND764" s="12"/>
      <c r="NE764" s="12"/>
      <c r="NF764" s="12"/>
      <c r="NG764" s="12"/>
      <c r="NH764" s="12"/>
      <c r="NI764" s="12"/>
      <c r="NJ764" s="12"/>
      <c r="NK764" s="12"/>
      <c r="NL764" s="12"/>
      <c r="NM764" s="12"/>
      <c r="NN764" s="12"/>
      <c r="NO764" s="12"/>
      <c r="NP764" s="12"/>
      <c r="NQ764" s="12"/>
      <c r="NR764" s="12"/>
      <c r="NS764" s="12"/>
      <c r="NT764" s="12"/>
      <c r="NU764" s="12"/>
      <c r="NV764" s="12"/>
      <c r="NW764" s="12"/>
      <c r="NX764" s="12"/>
      <c r="NY764" s="12"/>
      <c r="NZ764" s="12"/>
      <c r="OA764" s="12"/>
      <c r="OB764" s="12"/>
      <c r="OC764" s="12"/>
      <c r="OD764" s="12"/>
      <c r="OE764" s="12"/>
      <c r="OF764" s="12"/>
      <c r="OG764" s="12"/>
      <c r="OH764" s="12"/>
      <c r="OI764" s="12"/>
      <c r="OJ764" s="12"/>
      <c r="OK764" s="12"/>
      <c r="OL764" s="12"/>
      <c r="OM764" s="12"/>
      <c r="ON764" s="12"/>
      <c r="OO764" s="12"/>
      <c r="OP764" s="12"/>
      <c r="OQ764" s="12"/>
      <c r="OR764" s="12"/>
      <c r="OS764" s="12"/>
      <c r="OT764" s="12"/>
      <c r="OU764" s="12"/>
      <c r="OV764" s="12"/>
      <c r="OW764" s="12"/>
      <c r="OX764" s="12"/>
      <c r="OY764" s="12"/>
      <c r="OZ764" s="12"/>
      <c r="PA764" s="12"/>
      <c r="PB764" s="12"/>
      <c r="PC764" s="12"/>
      <c r="PD764" s="12"/>
      <c r="PE764" s="12"/>
      <c r="PF764" s="12"/>
      <c r="PG764" s="12"/>
      <c r="PH764" s="12"/>
      <c r="PI764" s="12"/>
      <c r="PJ764" s="12"/>
      <c r="PK764" s="12"/>
      <c r="PL764" s="12"/>
      <c r="PM764" s="12"/>
      <c r="PN764" s="12"/>
      <c r="PO764" s="12"/>
      <c r="PP764" s="12"/>
    </row>
    <row r="765">
      <c r="A765" s="452"/>
      <c r="B765" s="45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  <c r="HZ765" s="12"/>
      <c r="IA765" s="12"/>
      <c r="IB765" s="12"/>
      <c r="IC765" s="12"/>
      <c r="ID765" s="12"/>
      <c r="IE765" s="12"/>
      <c r="IF765" s="12"/>
      <c r="IG765" s="12"/>
      <c r="IH765" s="12"/>
      <c r="II765" s="12"/>
      <c r="IJ765" s="12"/>
      <c r="IK765" s="12"/>
      <c r="IL765" s="12"/>
      <c r="IM765" s="12"/>
      <c r="IN765" s="12"/>
      <c r="IO765" s="12"/>
      <c r="IP765" s="12"/>
      <c r="IQ765" s="12"/>
      <c r="IR765" s="12"/>
      <c r="IS765" s="12"/>
      <c r="IT765" s="12"/>
      <c r="IU765" s="12"/>
      <c r="IV765" s="12"/>
      <c r="IW765" s="12"/>
      <c r="IX765" s="12"/>
      <c r="IY765" s="12"/>
      <c r="IZ765" s="12"/>
      <c r="JA765" s="12"/>
      <c r="JB765" s="12"/>
      <c r="JC765" s="12"/>
      <c r="JD765" s="12"/>
      <c r="JE765" s="12"/>
      <c r="JF765" s="12"/>
      <c r="JG765" s="12"/>
      <c r="JH765" s="12"/>
      <c r="JI765" s="12"/>
      <c r="JJ765" s="12"/>
      <c r="JK765" s="12"/>
      <c r="JL765" s="12"/>
      <c r="JM765" s="12"/>
      <c r="JN765" s="12"/>
      <c r="JO765" s="12"/>
      <c r="JP765" s="12"/>
      <c r="JQ765" s="12"/>
      <c r="JR765" s="12"/>
      <c r="JS765" s="12"/>
      <c r="JT765" s="12"/>
      <c r="JU765" s="12"/>
      <c r="JV765" s="12"/>
      <c r="JW765" s="12"/>
      <c r="JX765" s="12"/>
      <c r="JY765" s="12"/>
      <c r="JZ765" s="12"/>
      <c r="KA765" s="12"/>
      <c r="KB765" s="12"/>
      <c r="KC765" s="12"/>
      <c r="KD765" s="12"/>
      <c r="KE765" s="12"/>
      <c r="KF765" s="12"/>
      <c r="KG765" s="12"/>
      <c r="KH765" s="12"/>
      <c r="KI765" s="12"/>
      <c r="KJ765" s="12"/>
      <c r="KK765" s="12"/>
      <c r="KL765" s="12"/>
      <c r="KM765" s="12"/>
      <c r="KN765" s="12"/>
      <c r="KO765" s="12"/>
      <c r="KP765" s="12"/>
      <c r="KQ765" s="12"/>
      <c r="KR765" s="12"/>
      <c r="KS765" s="12"/>
      <c r="KT765" s="12"/>
      <c r="KU765" s="12"/>
      <c r="KV765" s="12"/>
      <c r="KW765" s="12"/>
      <c r="KX765" s="12"/>
      <c r="KY765" s="12"/>
      <c r="KZ765" s="12"/>
      <c r="LA765" s="12"/>
      <c r="LB765" s="12"/>
      <c r="LC765" s="12"/>
      <c r="LD765" s="12"/>
      <c r="LE765" s="12"/>
      <c r="LF765" s="12"/>
      <c r="LG765" s="12"/>
      <c r="LH765" s="12"/>
      <c r="LI765" s="12"/>
      <c r="LJ765" s="12"/>
      <c r="LK765" s="12"/>
      <c r="LL765" s="12"/>
      <c r="LM765" s="12"/>
      <c r="LN765" s="12"/>
      <c r="LO765" s="12"/>
      <c r="LP765" s="12"/>
      <c r="LQ765" s="12"/>
      <c r="LR765" s="12"/>
      <c r="LS765" s="12"/>
      <c r="LT765" s="12"/>
      <c r="LU765" s="12"/>
      <c r="LV765" s="12"/>
      <c r="LW765" s="12"/>
      <c r="LX765" s="12"/>
      <c r="LY765" s="12"/>
      <c r="LZ765" s="12"/>
      <c r="MA765" s="12"/>
      <c r="MB765" s="12"/>
      <c r="MC765" s="12"/>
      <c r="MD765" s="12"/>
      <c r="ME765" s="12"/>
      <c r="MF765" s="12"/>
      <c r="MG765" s="12"/>
      <c r="MH765" s="12"/>
      <c r="MI765" s="12"/>
      <c r="MJ765" s="12"/>
      <c r="MK765" s="12"/>
      <c r="ML765" s="12"/>
      <c r="MM765" s="12"/>
      <c r="MN765" s="12"/>
      <c r="MO765" s="12"/>
      <c r="MP765" s="12"/>
      <c r="MQ765" s="12"/>
      <c r="MR765" s="12"/>
      <c r="MS765" s="12"/>
      <c r="MT765" s="12"/>
      <c r="MU765" s="12"/>
      <c r="MV765" s="12"/>
      <c r="MW765" s="12"/>
      <c r="MX765" s="12"/>
      <c r="MY765" s="12"/>
      <c r="MZ765" s="12"/>
      <c r="NA765" s="12"/>
      <c r="NB765" s="12"/>
      <c r="NC765" s="12"/>
      <c r="ND765" s="12"/>
      <c r="NE765" s="12"/>
      <c r="NF765" s="12"/>
      <c r="NG765" s="12"/>
      <c r="NH765" s="12"/>
      <c r="NI765" s="12"/>
      <c r="NJ765" s="12"/>
      <c r="NK765" s="12"/>
      <c r="NL765" s="12"/>
      <c r="NM765" s="12"/>
      <c r="NN765" s="12"/>
      <c r="NO765" s="12"/>
      <c r="NP765" s="12"/>
      <c r="NQ765" s="12"/>
      <c r="NR765" s="12"/>
      <c r="NS765" s="12"/>
      <c r="NT765" s="12"/>
      <c r="NU765" s="12"/>
      <c r="NV765" s="12"/>
      <c r="NW765" s="12"/>
      <c r="NX765" s="12"/>
      <c r="NY765" s="12"/>
      <c r="NZ765" s="12"/>
      <c r="OA765" s="12"/>
      <c r="OB765" s="12"/>
      <c r="OC765" s="12"/>
      <c r="OD765" s="12"/>
      <c r="OE765" s="12"/>
      <c r="OF765" s="12"/>
      <c r="OG765" s="12"/>
      <c r="OH765" s="12"/>
      <c r="OI765" s="12"/>
      <c r="OJ765" s="12"/>
      <c r="OK765" s="12"/>
      <c r="OL765" s="12"/>
      <c r="OM765" s="12"/>
      <c r="ON765" s="12"/>
      <c r="OO765" s="12"/>
      <c r="OP765" s="12"/>
      <c r="OQ765" s="12"/>
      <c r="OR765" s="12"/>
      <c r="OS765" s="12"/>
      <c r="OT765" s="12"/>
      <c r="OU765" s="12"/>
      <c r="OV765" s="12"/>
      <c r="OW765" s="12"/>
      <c r="OX765" s="12"/>
      <c r="OY765" s="12"/>
      <c r="OZ765" s="12"/>
      <c r="PA765" s="12"/>
      <c r="PB765" s="12"/>
      <c r="PC765" s="12"/>
      <c r="PD765" s="12"/>
      <c r="PE765" s="12"/>
      <c r="PF765" s="12"/>
      <c r="PG765" s="12"/>
      <c r="PH765" s="12"/>
      <c r="PI765" s="12"/>
      <c r="PJ765" s="12"/>
      <c r="PK765" s="12"/>
      <c r="PL765" s="12"/>
      <c r="PM765" s="12"/>
      <c r="PN765" s="12"/>
      <c r="PO765" s="12"/>
      <c r="PP765" s="12"/>
    </row>
    <row r="766">
      <c r="A766" s="452"/>
      <c r="B766" s="45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  <c r="IB766" s="12"/>
      <c r="IC766" s="12"/>
      <c r="ID766" s="12"/>
      <c r="IE766" s="12"/>
      <c r="IF766" s="12"/>
      <c r="IG766" s="12"/>
      <c r="IH766" s="12"/>
      <c r="II766" s="12"/>
      <c r="IJ766" s="12"/>
      <c r="IK766" s="12"/>
      <c r="IL766" s="12"/>
      <c r="IM766" s="12"/>
      <c r="IN766" s="12"/>
      <c r="IO766" s="12"/>
      <c r="IP766" s="12"/>
      <c r="IQ766" s="12"/>
      <c r="IR766" s="12"/>
      <c r="IS766" s="12"/>
      <c r="IT766" s="12"/>
      <c r="IU766" s="12"/>
      <c r="IV766" s="12"/>
      <c r="IW766" s="12"/>
      <c r="IX766" s="12"/>
      <c r="IY766" s="12"/>
      <c r="IZ766" s="12"/>
      <c r="JA766" s="12"/>
      <c r="JB766" s="12"/>
      <c r="JC766" s="12"/>
      <c r="JD766" s="12"/>
      <c r="JE766" s="12"/>
      <c r="JF766" s="12"/>
      <c r="JG766" s="12"/>
      <c r="JH766" s="12"/>
      <c r="JI766" s="12"/>
      <c r="JJ766" s="12"/>
      <c r="JK766" s="12"/>
      <c r="JL766" s="12"/>
      <c r="JM766" s="12"/>
      <c r="JN766" s="12"/>
      <c r="JO766" s="12"/>
      <c r="JP766" s="12"/>
      <c r="JQ766" s="12"/>
      <c r="JR766" s="12"/>
      <c r="JS766" s="12"/>
      <c r="JT766" s="12"/>
      <c r="JU766" s="12"/>
      <c r="JV766" s="12"/>
      <c r="JW766" s="12"/>
      <c r="JX766" s="12"/>
      <c r="JY766" s="12"/>
      <c r="JZ766" s="12"/>
      <c r="KA766" s="12"/>
      <c r="KB766" s="12"/>
      <c r="KC766" s="12"/>
      <c r="KD766" s="12"/>
      <c r="KE766" s="12"/>
      <c r="KF766" s="12"/>
      <c r="KG766" s="12"/>
      <c r="KH766" s="12"/>
      <c r="KI766" s="12"/>
      <c r="KJ766" s="12"/>
      <c r="KK766" s="12"/>
      <c r="KL766" s="12"/>
      <c r="KM766" s="12"/>
      <c r="KN766" s="12"/>
      <c r="KO766" s="12"/>
      <c r="KP766" s="12"/>
      <c r="KQ766" s="12"/>
      <c r="KR766" s="12"/>
      <c r="KS766" s="12"/>
      <c r="KT766" s="12"/>
      <c r="KU766" s="12"/>
      <c r="KV766" s="12"/>
      <c r="KW766" s="12"/>
      <c r="KX766" s="12"/>
      <c r="KY766" s="12"/>
      <c r="KZ766" s="12"/>
      <c r="LA766" s="12"/>
      <c r="LB766" s="12"/>
      <c r="LC766" s="12"/>
      <c r="LD766" s="12"/>
      <c r="LE766" s="12"/>
      <c r="LF766" s="12"/>
      <c r="LG766" s="12"/>
      <c r="LH766" s="12"/>
      <c r="LI766" s="12"/>
      <c r="LJ766" s="12"/>
      <c r="LK766" s="12"/>
      <c r="LL766" s="12"/>
      <c r="LM766" s="12"/>
      <c r="LN766" s="12"/>
      <c r="LO766" s="12"/>
      <c r="LP766" s="12"/>
      <c r="LQ766" s="12"/>
      <c r="LR766" s="12"/>
      <c r="LS766" s="12"/>
      <c r="LT766" s="12"/>
      <c r="LU766" s="12"/>
      <c r="LV766" s="12"/>
      <c r="LW766" s="12"/>
      <c r="LX766" s="12"/>
      <c r="LY766" s="12"/>
      <c r="LZ766" s="12"/>
      <c r="MA766" s="12"/>
      <c r="MB766" s="12"/>
      <c r="MC766" s="12"/>
      <c r="MD766" s="12"/>
      <c r="ME766" s="12"/>
      <c r="MF766" s="12"/>
      <c r="MG766" s="12"/>
      <c r="MH766" s="12"/>
      <c r="MI766" s="12"/>
      <c r="MJ766" s="12"/>
      <c r="MK766" s="12"/>
      <c r="ML766" s="12"/>
      <c r="MM766" s="12"/>
      <c r="MN766" s="12"/>
      <c r="MO766" s="12"/>
      <c r="MP766" s="12"/>
      <c r="MQ766" s="12"/>
      <c r="MR766" s="12"/>
      <c r="MS766" s="12"/>
      <c r="MT766" s="12"/>
      <c r="MU766" s="12"/>
      <c r="MV766" s="12"/>
      <c r="MW766" s="12"/>
      <c r="MX766" s="12"/>
      <c r="MY766" s="12"/>
      <c r="MZ766" s="12"/>
      <c r="NA766" s="12"/>
      <c r="NB766" s="12"/>
      <c r="NC766" s="12"/>
      <c r="ND766" s="12"/>
      <c r="NE766" s="12"/>
      <c r="NF766" s="12"/>
      <c r="NG766" s="12"/>
      <c r="NH766" s="12"/>
      <c r="NI766" s="12"/>
      <c r="NJ766" s="12"/>
      <c r="NK766" s="12"/>
      <c r="NL766" s="12"/>
      <c r="NM766" s="12"/>
      <c r="NN766" s="12"/>
      <c r="NO766" s="12"/>
      <c r="NP766" s="12"/>
      <c r="NQ766" s="12"/>
      <c r="NR766" s="12"/>
      <c r="NS766" s="12"/>
      <c r="NT766" s="12"/>
      <c r="NU766" s="12"/>
      <c r="NV766" s="12"/>
      <c r="NW766" s="12"/>
      <c r="NX766" s="12"/>
      <c r="NY766" s="12"/>
      <c r="NZ766" s="12"/>
      <c r="OA766" s="12"/>
      <c r="OB766" s="12"/>
      <c r="OC766" s="12"/>
      <c r="OD766" s="12"/>
      <c r="OE766" s="12"/>
      <c r="OF766" s="12"/>
      <c r="OG766" s="12"/>
      <c r="OH766" s="12"/>
      <c r="OI766" s="12"/>
      <c r="OJ766" s="12"/>
      <c r="OK766" s="12"/>
      <c r="OL766" s="12"/>
      <c r="OM766" s="12"/>
      <c r="ON766" s="12"/>
      <c r="OO766" s="12"/>
      <c r="OP766" s="12"/>
      <c r="OQ766" s="12"/>
      <c r="OR766" s="12"/>
      <c r="OS766" s="12"/>
      <c r="OT766" s="12"/>
      <c r="OU766" s="12"/>
      <c r="OV766" s="12"/>
      <c r="OW766" s="12"/>
      <c r="OX766" s="12"/>
      <c r="OY766" s="12"/>
      <c r="OZ766" s="12"/>
      <c r="PA766" s="12"/>
      <c r="PB766" s="12"/>
      <c r="PC766" s="12"/>
      <c r="PD766" s="12"/>
      <c r="PE766" s="12"/>
      <c r="PF766" s="12"/>
      <c r="PG766" s="12"/>
      <c r="PH766" s="12"/>
      <c r="PI766" s="12"/>
      <c r="PJ766" s="12"/>
      <c r="PK766" s="12"/>
      <c r="PL766" s="12"/>
      <c r="PM766" s="12"/>
      <c r="PN766" s="12"/>
      <c r="PO766" s="12"/>
      <c r="PP766" s="12"/>
    </row>
    <row r="767">
      <c r="A767" s="452"/>
      <c r="B767" s="45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  <c r="IB767" s="12"/>
      <c r="IC767" s="12"/>
      <c r="ID767" s="12"/>
      <c r="IE767" s="12"/>
      <c r="IF767" s="12"/>
      <c r="IG767" s="12"/>
      <c r="IH767" s="12"/>
      <c r="II767" s="12"/>
      <c r="IJ767" s="12"/>
      <c r="IK767" s="12"/>
      <c r="IL767" s="12"/>
      <c r="IM767" s="12"/>
      <c r="IN767" s="12"/>
      <c r="IO767" s="12"/>
      <c r="IP767" s="12"/>
      <c r="IQ767" s="12"/>
      <c r="IR767" s="12"/>
      <c r="IS767" s="12"/>
      <c r="IT767" s="12"/>
      <c r="IU767" s="12"/>
      <c r="IV767" s="12"/>
      <c r="IW767" s="12"/>
      <c r="IX767" s="12"/>
      <c r="IY767" s="12"/>
      <c r="IZ767" s="12"/>
      <c r="JA767" s="12"/>
      <c r="JB767" s="12"/>
      <c r="JC767" s="12"/>
      <c r="JD767" s="12"/>
      <c r="JE767" s="12"/>
      <c r="JF767" s="12"/>
      <c r="JG767" s="12"/>
      <c r="JH767" s="12"/>
      <c r="JI767" s="12"/>
      <c r="JJ767" s="12"/>
      <c r="JK767" s="12"/>
      <c r="JL767" s="12"/>
      <c r="JM767" s="12"/>
      <c r="JN767" s="12"/>
      <c r="JO767" s="12"/>
      <c r="JP767" s="12"/>
      <c r="JQ767" s="12"/>
      <c r="JR767" s="12"/>
      <c r="JS767" s="12"/>
      <c r="JT767" s="12"/>
      <c r="JU767" s="12"/>
      <c r="JV767" s="12"/>
      <c r="JW767" s="12"/>
      <c r="JX767" s="12"/>
      <c r="JY767" s="12"/>
      <c r="JZ767" s="12"/>
      <c r="KA767" s="12"/>
      <c r="KB767" s="12"/>
      <c r="KC767" s="12"/>
      <c r="KD767" s="12"/>
      <c r="KE767" s="12"/>
      <c r="KF767" s="12"/>
      <c r="KG767" s="12"/>
      <c r="KH767" s="12"/>
      <c r="KI767" s="12"/>
      <c r="KJ767" s="12"/>
      <c r="KK767" s="12"/>
      <c r="KL767" s="12"/>
      <c r="KM767" s="12"/>
      <c r="KN767" s="12"/>
      <c r="KO767" s="12"/>
      <c r="KP767" s="12"/>
      <c r="KQ767" s="12"/>
      <c r="KR767" s="12"/>
      <c r="KS767" s="12"/>
      <c r="KT767" s="12"/>
      <c r="KU767" s="12"/>
      <c r="KV767" s="12"/>
      <c r="KW767" s="12"/>
      <c r="KX767" s="12"/>
      <c r="KY767" s="12"/>
      <c r="KZ767" s="12"/>
      <c r="LA767" s="12"/>
      <c r="LB767" s="12"/>
      <c r="LC767" s="12"/>
      <c r="LD767" s="12"/>
      <c r="LE767" s="12"/>
      <c r="LF767" s="12"/>
      <c r="LG767" s="12"/>
      <c r="LH767" s="12"/>
      <c r="LI767" s="12"/>
      <c r="LJ767" s="12"/>
      <c r="LK767" s="12"/>
      <c r="LL767" s="12"/>
      <c r="LM767" s="12"/>
      <c r="LN767" s="12"/>
      <c r="LO767" s="12"/>
      <c r="LP767" s="12"/>
      <c r="LQ767" s="12"/>
      <c r="LR767" s="12"/>
      <c r="LS767" s="12"/>
      <c r="LT767" s="12"/>
      <c r="LU767" s="12"/>
      <c r="LV767" s="12"/>
      <c r="LW767" s="12"/>
      <c r="LX767" s="12"/>
      <c r="LY767" s="12"/>
      <c r="LZ767" s="12"/>
      <c r="MA767" s="12"/>
      <c r="MB767" s="12"/>
      <c r="MC767" s="12"/>
      <c r="MD767" s="12"/>
      <c r="ME767" s="12"/>
      <c r="MF767" s="12"/>
      <c r="MG767" s="12"/>
      <c r="MH767" s="12"/>
      <c r="MI767" s="12"/>
      <c r="MJ767" s="12"/>
      <c r="MK767" s="12"/>
      <c r="ML767" s="12"/>
      <c r="MM767" s="12"/>
      <c r="MN767" s="12"/>
      <c r="MO767" s="12"/>
      <c r="MP767" s="12"/>
      <c r="MQ767" s="12"/>
      <c r="MR767" s="12"/>
      <c r="MS767" s="12"/>
      <c r="MT767" s="12"/>
      <c r="MU767" s="12"/>
      <c r="MV767" s="12"/>
      <c r="MW767" s="12"/>
      <c r="MX767" s="12"/>
      <c r="MY767" s="12"/>
      <c r="MZ767" s="12"/>
      <c r="NA767" s="12"/>
      <c r="NB767" s="12"/>
      <c r="NC767" s="12"/>
      <c r="ND767" s="12"/>
      <c r="NE767" s="12"/>
      <c r="NF767" s="12"/>
      <c r="NG767" s="12"/>
      <c r="NH767" s="12"/>
      <c r="NI767" s="12"/>
      <c r="NJ767" s="12"/>
      <c r="NK767" s="12"/>
      <c r="NL767" s="12"/>
      <c r="NM767" s="12"/>
      <c r="NN767" s="12"/>
      <c r="NO767" s="12"/>
      <c r="NP767" s="12"/>
      <c r="NQ767" s="12"/>
      <c r="NR767" s="12"/>
      <c r="NS767" s="12"/>
      <c r="NT767" s="12"/>
      <c r="NU767" s="12"/>
      <c r="NV767" s="12"/>
      <c r="NW767" s="12"/>
      <c r="NX767" s="12"/>
      <c r="NY767" s="12"/>
      <c r="NZ767" s="12"/>
      <c r="OA767" s="12"/>
      <c r="OB767" s="12"/>
      <c r="OC767" s="12"/>
      <c r="OD767" s="12"/>
      <c r="OE767" s="12"/>
      <c r="OF767" s="12"/>
      <c r="OG767" s="12"/>
      <c r="OH767" s="12"/>
      <c r="OI767" s="12"/>
      <c r="OJ767" s="12"/>
      <c r="OK767" s="12"/>
      <c r="OL767" s="12"/>
      <c r="OM767" s="12"/>
      <c r="ON767" s="12"/>
      <c r="OO767" s="12"/>
      <c r="OP767" s="12"/>
      <c r="OQ767" s="12"/>
      <c r="OR767" s="12"/>
      <c r="OS767" s="12"/>
      <c r="OT767" s="12"/>
      <c r="OU767" s="12"/>
      <c r="OV767" s="12"/>
      <c r="OW767" s="12"/>
      <c r="OX767" s="12"/>
      <c r="OY767" s="12"/>
      <c r="OZ767" s="12"/>
      <c r="PA767" s="12"/>
      <c r="PB767" s="12"/>
      <c r="PC767" s="12"/>
      <c r="PD767" s="12"/>
      <c r="PE767" s="12"/>
      <c r="PF767" s="12"/>
      <c r="PG767" s="12"/>
      <c r="PH767" s="12"/>
      <c r="PI767" s="12"/>
      <c r="PJ767" s="12"/>
      <c r="PK767" s="12"/>
      <c r="PL767" s="12"/>
      <c r="PM767" s="12"/>
      <c r="PN767" s="12"/>
      <c r="PO767" s="12"/>
      <c r="PP767" s="12"/>
    </row>
    <row r="768">
      <c r="A768" s="452"/>
      <c r="B768" s="45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  <c r="HZ768" s="12"/>
      <c r="IA768" s="12"/>
      <c r="IB768" s="12"/>
      <c r="IC768" s="12"/>
      <c r="ID768" s="12"/>
      <c r="IE768" s="12"/>
      <c r="IF768" s="12"/>
      <c r="IG768" s="12"/>
      <c r="IH768" s="12"/>
      <c r="II768" s="12"/>
      <c r="IJ768" s="12"/>
      <c r="IK768" s="12"/>
      <c r="IL768" s="12"/>
      <c r="IM768" s="12"/>
      <c r="IN768" s="12"/>
      <c r="IO768" s="12"/>
      <c r="IP768" s="12"/>
      <c r="IQ768" s="12"/>
      <c r="IR768" s="12"/>
      <c r="IS768" s="12"/>
      <c r="IT768" s="12"/>
      <c r="IU768" s="12"/>
      <c r="IV768" s="12"/>
      <c r="IW768" s="12"/>
      <c r="IX768" s="12"/>
      <c r="IY768" s="12"/>
      <c r="IZ768" s="12"/>
      <c r="JA768" s="12"/>
      <c r="JB768" s="12"/>
      <c r="JC768" s="12"/>
      <c r="JD768" s="12"/>
      <c r="JE768" s="12"/>
      <c r="JF768" s="12"/>
      <c r="JG768" s="12"/>
      <c r="JH768" s="12"/>
      <c r="JI768" s="12"/>
      <c r="JJ768" s="12"/>
      <c r="JK768" s="12"/>
      <c r="JL768" s="12"/>
      <c r="JM768" s="12"/>
      <c r="JN768" s="12"/>
      <c r="JO768" s="12"/>
      <c r="JP768" s="12"/>
      <c r="JQ768" s="12"/>
      <c r="JR768" s="12"/>
      <c r="JS768" s="12"/>
      <c r="JT768" s="12"/>
      <c r="JU768" s="12"/>
      <c r="JV768" s="12"/>
      <c r="JW768" s="12"/>
      <c r="JX768" s="12"/>
      <c r="JY768" s="12"/>
      <c r="JZ768" s="12"/>
      <c r="KA768" s="12"/>
      <c r="KB768" s="12"/>
      <c r="KC768" s="12"/>
      <c r="KD768" s="12"/>
      <c r="KE768" s="12"/>
      <c r="KF768" s="12"/>
      <c r="KG768" s="12"/>
      <c r="KH768" s="12"/>
      <c r="KI768" s="12"/>
      <c r="KJ768" s="12"/>
      <c r="KK768" s="12"/>
      <c r="KL768" s="12"/>
      <c r="KM768" s="12"/>
      <c r="KN768" s="12"/>
      <c r="KO768" s="12"/>
      <c r="KP768" s="12"/>
      <c r="KQ768" s="12"/>
      <c r="KR768" s="12"/>
      <c r="KS768" s="12"/>
      <c r="KT768" s="12"/>
      <c r="KU768" s="12"/>
      <c r="KV768" s="12"/>
      <c r="KW768" s="12"/>
      <c r="KX768" s="12"/>
      <c r="KY768" s="12"/>
      <c r="KZ768" s="12"/>
      <c r="LA768" s="12"/>
      <c r="LB768" s="12"/>
      <c r="LC768" s="12"/>
      <c r="LD768" s="12"/>
      <c r="LE768" s="12"/>
      <c r="LF768" s="12"/>
      <c r="LG768" s="12"/>
      <c r="LH768" s="12"/>
      <c r="LI768" s="12"/>
      <c r="LJ768" s="12"/>
      <c r="LK768" s="12"/>
      <c r="LL768" s="12"/>
      <c r="LM768" s="12"/>
      <c r="LN768" s="12"/>
      <c r="LO768" s="12"/>
      <c r="LP768" s="12"/>
      <c r="LQ768" s="12"/>
      <c r="LR768" s="12"/>
      <c r="LS768" s="12"/>
      <c r="LT768" s="12"/>
      <c r="LU768" s="12"/>
      <c r="LV768" s="12"/>
      <c r="LW768" s="12"/>
      <c r="LX768" s="12"/>
      <c r="LY768" s="12"/>
      <c r="LZ768" s="12"/>
      <c r="MA768" s="12"/>
      <c r="MB768" s="12"/>
      <c r="MC768" s="12"/>
      <c r="MD768" s="12"/>
      <c r="ME768" s="12"/>
      <c r="MF768" s="12"/>
      <c r="MG768" s="12"/>
      <c r="MH768" s="12"/>
      <c r="MI768" s="12"/>
      <c r="MJ768" s="12"/>
      <c r="MK768" s="12"/>
      <c r="ML768" s="12"/>
      <c r="MM768" s="12"/>
      <c r="MN768" s="12"/>
      <c r="MO768" s="12"/>
      <c r="MP768" s="12"/>
      <c r="MQ768" s="12"/>
      <c r="MR768" s="12"/>
      <c r="MS768" s="12"/>
      <c r="MT768" s="12"/>
      <c r="MU768" s="12"/>
      <c r="MV768" s="12"/>
      <c r="MW768" s="12"/>
      <c r="MX768" s="12"/>
      <c r="MY768" s="12"/>
      <c r="MZ768" s="12"/>
      <c r="NA768" s="12"/>
      <c r="NB768" s="12"/>
      <c r="NC768" s="12"/>
      <c r="ND768" s="12"/>
      <c r="NE768" s="12"/>
      <c r="NF768" s="12"/>
      <c r="NG768" s="12"/>
      <c r="NH768" s="12"/>
      <c r="NI768" s="12"/>
      <c r="NJ768" s="12"/>
      <c r="NK768" s="12"/>
      <c r="NL768" s="12"/>
      <c r="NM768" s="12"/>
      <c r="NN768" s="12"/>
      <c r="NO768" s="12"/>
      <c r="NP768" s="12"/>
      <c r="NQ768" s="12"/>
      <c r="NR768" s="12"/>
      <c r="NS768" s="12"/>
      <c r="NT768" s="12"/>
      <c r="NU768" s="12"/>
      <c r="NV768" s="12"/>
      <c r="NW768" s="12"/>
      <c r="NX768" s="12"/>
      <c r="NY768" s="12"/>
      <c r="NZ768" s="12"/>
      <c r="OA768" s="12"/>
      <c r="OB768" s="12"/>
      <c r="OC768" s="12"/>
      <c r="OD768" s="12"/>
      <c r="OE768" s="12"/>
      <c r="OF768" s="12"/>
      <c r="OG768" s="12"/>
      <c r="OH768" s="12"/>
      <c r="OI768" s="12"/>
      <c r="OJ768" s="12"/>
      <c r="OK768" s="12"/>
      <c r="OL768" s="12"/>
      <c r="OM768" s="12"/>
      <c r="ON768" s="12"/>
      <c r="OO768" s="12"/>
      <c r="OP768" s="12"/>
      <c r="OQ768" s="12"/>
      <c r="OR768" s="12"/>
      <c r="OS768" s="12"/>
      <c r="OT768" s="12"/>
      <c r="OU768" s="12"/>
      <c r="OV768" s="12"/>
      <c r="OW768" s="12"/>
      <c r="OX768" s="12"/>
      <c r="OY768" s="12"/>
      <c r="OZ768" s="12"/>
      <c r="PA768" s="12"/>
      <c r="PB768" s="12"/>
      <c r="PC768" s="12"/>
      <c r="PD768" s="12"/>
      <c r="PE768" s="12"/>
      <c r="PF768" s="12"/>
      <c r="PG768" s="12"/>
      <c r="PH768" s="12"/>
      <c r="PI768" s="12"/>
      <c r="PJ768" s="12"/>
      <c r="PK768" s="12"/>
      <c r="PL768" s="12"/>
      <c r="PM768" s="12"/>
      <c r="PN768" s="12"/>
      <c r="PO768" s="12"/>
      <c r="PP768" s="12"/>
    </row>
    <row r="769">
      <c r="A769" s="452"/>
      <c r="B769" s="45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  <c r="IB769" s="12"/>
      <c r="IC769" s="12"/>
      <c r="ID769" s="12"/>
      <c r="IE769" s="12"/>
      <c r="IF769" s="12"/>
      <c r="IG769" s="12"/>
      <c r="IH769" s="12"/>
      <c r="II769" s="12"/>
      <c r="IJ769" s="12"/>
      <c r="IK769" s="12"/>
      <c r="IL769" s="12"/>
      <c r="IM769" s="12"/>
      <c r="IN769" s="12"/>
      <c r="IO769" s="12"/>
      <c r="IP769" s="12"/>
      <c r="IQ769" s="12"/>
      <c r="IR769" s="12"/>
      <c r="IS769" s="12"/>
      <c r="IT769" s="12"/>
      <c r="IU769" s="12"/>
      <c r="IV769" s="12"/>
      <c r="IW769" s="12"/>
      <c r="IX769" s="12"/>
      <c r="IY769" s="12"/>
      <c r="IZ769" s="12"/>
      <c r="JA769" s="12"/>
      <c r="JB769" s="12"/>
      <c r="JC769" s="12"/>
      <c r="JD769" s="12"/>
      <c r="JE769" s="12"/>
      <c r="JF769" s="12"/>
      <c r="JG769" s="12"/>
      <c r="JH769" s="12"/>
      <c r="JI769" s="12"/>
      <c r="JJ769" s="12"/>
      <c r="JK769" s="12"/>
      <c r="JL769" s="12"/>
      <c r="JM769" s="12"/>
      <c r="JN769" s="12"/>
      <c r="JO769" s="12"/>
      <c r="JP769" s="12"/>
      <c r="JQ769" s="12"/>
      <c r="JR769" s="12"/>
      <c r="JS769" s="12"/>
      <c r="JT769" s="12"/>
      <c r="JU769" s="12"/>
      <c r="JV769" s="12"/>
      <c r="JW769" s="12"/>
      <c r="JX769" s="12"/>
      <c r="JY769" s="12"/>
      <c r="JZ769" s="12"/>
      <c r="KA769" s="12"/>
      <c r="KB769" s="12"/>
      <c r="KC769" s="12"/>
      <c r="KD769" s="12"/>
      <c r="KE769" s="12"/>
      <c r="KF769" s="12"/>
      <c r="KG769" s="12"/>
      <c r="KH769" s="12"/>
      <c r="KI769" s="12"/>
      <c r="KJ769" s="12"/>
      <c r="KK769" s="12"/>
      <c r="KL769" s="12"/>
      <c r="KM769" s="12"/>
      <c r="KN769" s="12"/>
      <c r="KO769" s="12"/>
      <c r="KP769" s="12"/>
      <c r="KQ769" s="12"/>
      <c r="KR769" s="12"/>
      <c r="KS769" s="12"/>
      <c r="KT769" s="12"/>
      <c r="KU769" s="12"/>
      <c r="KV769" s="12"/>
      <c r="KW769" s="12"/>
      <c r="KX769" s="12"/>
      <c r="KY769" s="12"/>
      <c r="KZ769" s="12"/>
      <c r="LA769" s="12"/>
      <c r="LB769" s="12"/>
      <c r="LC769" s="12"/>
      <c r="LD769" s="12"/>
      <c r="LE769" s="12"/>
      <c r="LF769" s="12"/>
      <c r="LG769" s="12"/>
      <c r="LH769" s="12"/>
      <c r="LI769" s="12"/>
      <c r="LJ769" s="12"/>
      <c r="LK769" s="12"/>
      <c r="LL769" s="12"/>
      <c r="LM769" s="12"/>
      <c r="LN769" s="12"/>
      <c r="LO769" s="12"/>
      <c r="LP769" s="12"/>
      <c r="LQ769" s="12"/>
      <c r="LR769" s="12"/>
      <c r="LS769" s="12"/>
      <c r="LT769" s="12"/>
      <c r="LU769" s="12"/>
      <c r="LV769" s="12"/>
      <c r="LW769" s="12"/>
      <c r="LX769" s="12"/>
      <c r="LY769" s="12"/>
      <c r="LZ769" s="12"/>
      <c r="MA769" s="12"/>
      <c r="MB769" s="12"/>
      <c r="MC769" s="12"/>
      <c r="MD769" s="12"/>
      <c r="ME769" s="12"/>
      <c r="MF769" s="12"/>
      <c r="MG769" s="12"/>
      <c r="MH769" s="12"/>
      <c r="MI769" s="12"/>
      <c r="MJ769" s="12"/>
      <c r="MK769" s="12"/>
      <c r="ML769" s="12"/>
      <c r="MM769" s="12"/>
      <c r="MN769" s="12"/>
      <c r="MO769" s="12"/>
      <c r="MP769" s="12"/>
      <c r="MQ769" s="12"/>
      <c r="MR769" s="12"/>
      <c r="MS769" s="12"/>
      <c r="MT769" s="12"/>
      <c r="MU769" s="12"/>
      <c r="MV769" s="12"/>
      <c r="MW769" s="12"/>
      <c r="MX769" s="12"/>
      <c r="MY769" s="12"/>
      <c r="MZ769" s="12"/>
      <c r="NA769" s="12"/>
      <c r="NB769" s="12"/>
      <c r="NC769" s="12"/>
      <c r="ND769" s="12"/>
      <c r="NE769" s="12"/>
      <c r="NF769" s="12"/>
      <c r="NG769" s="12"/>
      <c r="NH769" s="12"/>
      <c r="NI769" s="12"/>
      <c r="NJ769" s="12"/>
      <c r="NK769" s="12"/>
      <c r="NL769" s="12"/>
      <c r="NM769" s="12"/>
      <c r="NN769" s="12"/>
      <c r="NO769" s="12"/>
      <c r="NP769" s="12"/>
      <c r="NQ769" s="12"/>
      <c r="NR769" s="12"/>
      <c r="NS769" s="12"/>
      <c r="NT769" s="12"/>
      <c r="NU769" s="12"/>
      <c r="NV769" s="12"/>
      <c r="NW769" s="12"/>
      <c r="NX769" s="12"/>
      <c r="NY769" s="12"/>
      <c r="NZ769" s="12"/>
      <c r="OA769" s="12"/>
      <c r="OB769" s="12"/>
      <c r="OC769" s="12"/>
      <c r="OD769" s="12"/>
      <c r="OE769" s="12"/>
      <c r="OF769" s="12"/>
      <c r="OG769" s="12"/>
      <c r="OH769" s="12"/>
      <c r="OI769" s="12"/>
      <c r="OJ769" s="12"/>
      <c r="OK769" s="12"/>
      <c r="OL769" s="12"/>
      <c r="OM769" s="12"/>
      <c r="ON769" s="12"/>
      <c r="OO769" s="12"/>
      <c r="OP769" s="12"/>
      <c r="OQ769" s="12"/>
      <c r="OR769" s="12"/>
      <c r="OS769" s="12"/>
      <c r="OT769" s="12"/>
      <c r="OU769" s="12"/>
      <c r="OV769" s="12"/>
      <c r="OW769" s="12"/>
      <c r="OX769" s="12"/>
      <c r="OY769" s="12"/>
      <c r="OZ769" s="12"/>
      <c r="PA769" s="12"/>
      <c r="PB769" s="12"/>
      <c r="PC769" s="12"/>
      <c r="PD769" s="12"/>
      <c r="PE769" s="12"/>
      <c r="PF769" s="12"/>
      <c r="PG769" s="12"/>
      <c r="PH769" s="12"/>
      <c r="PI769" s="12"/>
      <c r="PJ769" s="12"/>
      <c r="PK769" s="12"/>
      <c r="PL769" s="12"/>
      <c r="PM769" s="12"/>
      <c r="PN769" s="12"/>
      <c r="PO769" s="12"/>
      <c r="PP769" s="12"/>
    </row>
    <row r="770">
      <c r="A770" s="452"/>
      <c r="B770" s="45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  <c r="HZ770" s="12"/>
      <c r="IA770" s="12"/>
      <c r="IB770" s="12"/>
      <c r="IC770" s="12"/>
      <c r="ID770" s="12"/>
      <c r="IE770" s="12"/>
      <c r="IF770" s="12"/>
      <c r="IG770" s="12"/>
      <c r="IH770" s="12"/>
      <c r="II770" s="12"/>
      <c r="IJ770" s="12"/>
      <c r="IK770" s="12"/>
      <c r="IL770" s="12"/>
      <c r="IM770" s="12"/>
      <c r="IN770" s="12"/>
      <c r="IO770" s="12"/>
      <c r="IP770" s="12"/>
      <c r="IQ770" s="12"/>
      <c r="IR770" s="12"/>
      <c r="IS770" s="12"/>
      <c r="IT770" s="12"/>
      <c r="IU770" s="12"/>
      <c r="IV770" s="12"/>
      <c r="IW770" s="12"/>
      <c r="IX770" s="12"/>
      <c r="IY770" s="12"/>
      <c r="IZ770" s="12"/>
      <c r="JA770" s="12"/>
      <c r="JB770" s="12"/>
      <c r="JC770" s="12"/>
      <c r="JD770" s="12"/>
      <c r="JE770" s="12"/>
      <c r="JF770" s="12"/>
      <c r="JG770" s="12"/>
      <c r="JH770" s="12"/>
      <c r="JI770" s="12"/>
      <c r="JJ770" s="12"/>
      <c r="JK770" s="12"/>
      <c r="JL770" s="12"/>
      <c r="JM770" s="12"/>
      <c r="JN770" s="12"/>
      <c r="JO770" s="12"/>
      <c r="JP770" s="12"/>
      <c r="JQ770" s="12"/>
      <c r="JR770" s="12"/>
      <c r="JS770" s="12"/>
      <c r="JT770" s="12"/>
      <c r="JU770" s="12"/>
      <c r="JV770" s="12"/>
      <c r="JW770" s="12"/>
      <c r="JX770" s="12"/>
      <c r="JY770" s="12"/>
      <c r="JZ770" s="12"/>
      <c r="KA770" s="12"/>
      <c r="KB770" s="12"/>
      <c r="KC770" s="12"/>
      <c r="KD770" s="12"/>
      <c r="KE770" s="12"/>
      <c r="KF770" s="12"/>
      <c r="KG770" s="12"/>
      <c r="KH770" s="12"/>
      <c r="KI770" s="12"/>
      <c r="KJ770" s="12"/>
      <c r="KK770" s="12"/>
      <c r="KL770" s="12"/>
      <c r="KM770" s="12"/>
      <c r="KN770" s="12"/>
      <c r="KO770" s="12"/>
      <c r="KP770" s="12"/>
      <c r="KQ770" s="12"/>
      <c r="KR770" s="12"/>
      <c r="KS770" s="12"/>
      <c r="KT770" s="12"/>
      <c r="KU770" s="12"/>
      <c r="KV770" s="12"/>
      <c r="KW770" s="12"/>
      <c r="KX770" s="12"/>
      <c r="KY770" s="12"/>
      <c r="KZ770" s="12"/>
      <c r="LA770" s="12"/>
      <c r="LB770" s="12"/>
      <c r="LC770" s="12"/>
      <c r="LD770" s="12"/>
      <c r="LE770" s="12"/>
      <c r="LF770" s="12"/>
      <c r="LG770" s="12"/>
      <c r="LH770" s="12"/>
      <c r="LI770" s="12"/>
      <c r="LJ770" s="12"/>
      <c r="LK770" s="12"/>
      <c r="LL770" s="12"/>
      <c r="LM770" s="12"/>
      <c r="LN770" s="12"/>
      <c r="LO770" s="12"/>
      <c r="LP770" s="12"/>
      <c r="LQ770" s="12"/>
      <c r="LR770" s="12"/>
      <c r="LS770" s="12"/>
      <c r="LT770" s="12"/>
      <c r="LU770" s="12"/>
      <c r="LV770" s="12"/>
      <c r="LW770" s="12"/>
      <c r="LX770" s="12"/>
      <c r="LY770" s="12"/>
      <c r="LZ770" s="12"/>
      <c r="MA770" s="12"/>
      <c r="MB770" s="12"/>
      <c r="MC770" s="12"/>
      <c r="MD770" s="12"/>
      <c r="ME770" s="12"/>
      <c r="MF770" s="12"/>
      <c r="MG770" s="12"/>
      <c r="MH770" s="12"/>
      <c r="MI770" s="12"/>
      <c r="MJ770" s="12"/>
      <c r="MK770" s="12"/>
      <c r="ML770" s="12"/>
      <c r="MM770" s="12"/>
      <c r="MN770" s="12"/>
      <c r="MO770" s="12"/>
      <c r="MP770" s="12"/>
      <c r="MQ770" s="12"/>
      <c r="MR770" s="12"/>
      <c r="MS770" s="12"/>
      <c r="MT770" s="12"/>
      <c r="MU770" s="12"/>
      <c r="MV770" s="12"/>
      <c r="MW770" s="12"/>
      <c r="MX770" s="12"/>
      <c r="MY770" s="12"/>
      <c r="MZ770" s="12"/>
      <c r="NA770" s="12"/>
      <c r="NB770" s="12"/>
      <c r="NC770" s="12"/>
      <c r="ND770" s="12"/>
      <c r="NE770" s="12"/>
      <c r="NF770" s="12"/>
      <c r="NG770" s="12"/>
      <c r="NH770" s="12"/>
      <c r="NI770" s="12"/>
      <c r="NJ770" s="12"/>
      <c r="NK770" s="12"/>
      <c r="NL770" s="12"/>
      <c r="NM770" s="12"/>
      <c r="NN770" s="12"/>
      <c r="NO770" s="12"/>
      <c r="NP770" s="12"/>
      <c r="NQ770" s="12"/>
      <c r="NR770" s="12"/>
      <c r="NS770" s="12"/>
      <c r="NT770" s="12"/>
      <c r="NU770" s="12"/>
      <c r="NV770" s="12"/>
      <c r="NW770" s="12"/>
      <c r="NX770" s="12"/>
      <c r="NY770" s="12"/>
      <c r="NZ770" s="12"/>
      <c r="OA770" s="12"/>
      <c r="OB770" s="12"/>
      <c r="OC770" s="12"/>
      <c r="OD770" s="12"/>
      <c r="OE770" s="12"/>
      <c r="OF770" s="12"/>
      <c r="OG770" s="12"/>
      <c r="OH770" s="12"/>
      <c r="OI770" s="12"/>
      <c r="OJ770" s="12"/>
      <c r="OK770" s="12"/>
      <c r="OL770" s="12"/>
      <c r="OM770" s="12"/>
      <c r="ON770" s="12"/>
      <c r="OO770" s="12"/>
      <c r="OP770" s="12"/>
      <c r="OQ770" s="12"/>
      <c r="OR770" s="12"/>
      <c r="OS770" s="12"/>
      <c r="OT770" s="12"/>
      <c r="OU770" s="12"/>
      <c r="OV770" s="12"/>
      <c r="OW770" s="12"/>
      <c r="OX770" s="12"/>
      <c r="OY770" s="12"/>
      <c r="OZ770" s="12"/>
      <c r="PA770" s="12"/>
      <c r="PB770" s="12"/>
      <c r="PC770" s="12"/>
      <c r="PD770" s="12"/>
      <c r="PE770" s="12"/>
      <c r="PF770" s="12"/>
      <c r="PG770" s="12"/>
      <c r="PH770" s="12"/>
      <c r="PI770" s="12"/>
      <c r="PJ770" s="12"/>
      <c r="PK770" s="12"/>
      <c r="PL770" s="12"/>
      <c r="PM770" s="12"/>
      <c r="PN770" s="12"/>
      <c r="PO770" s="12"/>
      <c r="PP770" s="12"/>
    </row>
    <row r="771">
      <c r="A771" s="452"/>
      <c r="B771" s="45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12"/>
      <c r="GA771" s="12"/>
      <c r="GB771" s="12"/>
      <c r="GC771" s="12"/>
      <c r="GD771" s="12"/>
      <c r="GE771" s="12"/>
      <c r="GF771" s="12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12"/>
      <c r="HA771" s="12"/>
      <c r="HB771" s="12"/>
      <c r="HC771" s="12"/>
      <c r="HD771" s="12"/>
      <c r="HE771" s="12"/>
      <c r="HF771" s="12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  <c r="HZ771" s="12"/>
      <c r="IA771" s="12"/>
      <c r="IB771" s="12"/>
      <c r="IC771" s="12"/>
      <c r="ID771" s="12"/>
      <c r="IE771" s="12"/>
      <c r="IF771" s="12"/>
      <c r="IG771" s="12"/>
      <c r="IH771" s="12"/>
      <c r="II771" s="12"/>
      <c r="IJ771" s="12"/>
      <c r="IK771" s="12"/>
      <c r="IL771" s="12"/>
      <c r="IM771" s="12"/>
      <c r="IN771" s="12"/>
      <c r="IO771" s="12"/>
      <c r="IP771" s="12"/>
      <c r="IQ771" s="12"/>
      <c r="IR771" s="12"/>
      <c r="IS771" s="12"/>
      <c r="IT771" s="12"/>
      <c r="IU771" s="12"/>
      <c r="IV771" s="12"/>
      <c r="IW771" s="12"/>
      <c r="IX771" s="12"/>
      <c r="IY771" s="12"/>
      <c r="IZ771" s="12"/>
      <c r="JA771" s="12"/>
      <c r="JB771" s="12"/>
      <c r="JC771" s="12"/>
      <c r="JD771" s="12"/>
      <c r="JE771" s="12"/>
      <c r="JF771" s="12"/>
      <c r="JG771" s="12"/>
      <c r="JH771" s="12"/>
      <c r="JI771" s="12"/>
      <c r="JJ771" s="12"/>
      <c r="JK771" s="12"/>
      <c r="JL771" s="12"/>
      <c r="JM771" s="12"/>
      <c r="JN771" s="12"/>
      <c r="JO771" s="12"/>
      <c r="JP771" s="12"/>
      <c r="JQ771" s="12"/>
      <c r="JR771" s="12"/>
      <c r="JS771" s="12"/>
      <c r="JT771" s="12"/>
      <c r="JU771" s="12"/>
      <c r="JV771" s="12"/>
      <c r="JW771" s="12"/>
      <c r="JX771" s="12"/>
      <c r="JY771" s="12"/>
      <c r="JZ771" s="12"/>
      <c r="KA771" s="12"/>
      <c r="KB771" s="12"/>
      <c r="KC771" s="12"/>
      <c r="KD771" s="12"/>
      <c r="KE771" s="12"/>
      <c r="KF771" s="12"/>
      <c r="KG771" s="12"/>
      <c r="KH771" s="12"/>
      <c r="KI771" s="12"/>
      <c r="KJ771" s="12"/>
      <c r="KK771" s="12"/>
      <c r="KL771" s="12"/>
      <c r="KM771" s="12"/>
      <c r="KN771" s="12"/>
      <c r="KO771" s="12"/>
      <c r="KP771" s="12"/>
      <c r="KQ771" s="12"/>
      <c r="KR771" s="12"/>
      <c r="KS771" s="12"/>
      <c r="KT771" s="12"/>
      <c r="KU771" s="12"/>
      <c r="KV771" s="12"/>
      <c r="KW771" s="12"/>
      <c r="KX771" s="12"/>
      <c r="KY771" s="12"/>
      <c r="KZ771" s="12"/>
      <c r="LA771" s="12"/>
      <c r="LB771" s="12"/>
      <c r="LC771" s="12"/>
      <c r="LD771" s="12"/>
      <c r="LE771" s="12"/>
      <c r="LF771" s="12"/>
      <c r="LG771" s="12"/>
      <c r="LH771" s="12"/>
      <c r="LI771" s="12"/>
      <c r="LJ771" s="12"/>
      <c r="LK771" s="12"/>
      <c r="LL771" s="12"/>
      <c r="LM771" s="12"/>
      <c r="LN771" s="12"/>
      <c r="LO771" s="12"/>
      <c r="LP771" s="12"/>
      <c r="LQ771" s="12"/>
      <c r="LR771" s="12"/>
      <c r="LS771" s="12"/>
      <c r="LT771" s="12"/>
      <c r="LU771" s="12"/>
      <c r="LV771" s="12"/>
      <c r="LW771" s="12"/>
      <c r="LX771" s="12"/>
      <c r="LY771" s="12"/>
      <c r="LZ771" s="12"/>
      <c r="MA771" s="12"/>
      <c r="MB771" s="12"/>
      <c r="MC771" s="12"/>
      <c r="MD771" s="12"/>
      <c r="ME771" s="12"/>
      <c r="MF771" s="12"/>
      <c r="MG771" s="12"/>
      <c r="MH771" s="12"/>
      <c r="MI771" s="12"/>
      <c r="MJ771" s="12"/>
      <c r="MK771" s="12"/>
      <c r="ML771" s="12"/>
      <c r="MM771" s="12"/>
      <c r="MN771" s="12"/>
      <c r="MO771" s="12"/>
      <c r="MP771" s="12"/>
      <c r="MQ771" s="12"/>
      <c r="MR771" s="12"/>
      <c r="MS771" s="12"/>
      <c r="MT771" s="12"/>
      <c r="MU771" s="12"/>
      <c r="MV771" s="12"/>
      <c r="MW771" s="12"/>
      <c r="MX771" s="12"/>
      <c r="MY771" s="12"/>
      <c r="MZ771" s="12"/>
      <c r="NA771" s="12"/>
      <c r="NB771" s="12"/>
      <c r="NC771" s="12"/>
      <c r="ND771" s="12"/>
      <c r="NE771" s="12"/>
      <c r="NF771" s="12"/>
      <c r="NG771" s="12"/>
      <c r="NH771" s="12"/>
      <c r="NI771" s="12"/>
      <c r="NJ771" s="12"/>
      <c r="NK771" s="12"/>
      <c r="NL771" s="12"/>
      <c r="NM771" s="12"/>
      <c r="NN771" s="12"/>
      <c r="NO771" s="12"/>
      <c r="NP771" s="12"/>
      <c r="NQ771" s="12"/>
      <c r="NR771" s="12"/>
      <c r="NS771" s="12"/>
      <c r="NT771" s="12"/>
      <c r="NU771" s="12"/>
      <c r="NV771" s="12"/>
      <c r="NW771" s="12"/>
      <c r="NX771" s="12"/>
      <c r="NY771" s="12"/>
      <c r="NZ771" s="12"/>
      <c r="OA771" s="12"/>
      <c r="OB771" s="12"/>
      <c r="OC771" s="12"/>
      <c r="OD771" s="12"/>
      <c r="OE771" s="12"/>
      <c r="OF771" s="12"/>
      <c r="OG771" s="12"/>
      <c r="OH771" s="12"/>
      <c r="OI771" s="12"/>
      <c r="OJ771" s="12"/>
      <c r="OK771" s="12"/>
      <c r="OL771" s="12"/>
      <c r="OM771" s="12"/>
      <c r="ON771" s="12"/>
      <c r="OO771" s="12"/>
      <c r="OP771" s="12"/>
      <c r="OQ771" s="12"/>
      <c r="OR771" s="12"/>
      <c r="OS771" s="12"/>
      <c r="OT771" s="12"/>
      <c r="OU771" s="12"/>
      <c r="OV771" s="12"/>
      <c r="OW771" s="12"/>
      <c r="OX771" s="12"/>
      <c r="OY771" s="12"/>
      <c r="OZ771" s="12"/>
      <c r="PA771" s="12"/>
      <c r="PB771" s="12"/>
      <c r="PC771" s="12"/>
      <c r="PD771" s="12"/>
      <c r="PE771" s="12"/>
      <c r="PF771" s="12"/>
      <c r="PG771" s="12"/>
      <c r="PH771" s="12"/>
      <c r="PI771" s="12"/>
      <c r="PJ771" s="12"/>
      <c r="PK771" s="12"/>
      <c r="PL771" s="12"/>
      <c r="PM771" s="12"/>
      <c r="PN771" s="12"/>
      <c r="PO771" s="12"/>
      <c r="PP771" s="12"/>
    </row>
    <row r="772">
      <c r="A772" s="452"/>
      <c r="B772" s="45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12"/>
      <c r="GA772" s="12"/>
      <c r="GB772" s="12"/>
      <c r="GC772" s="12"/>
      <c r="GD772" s="12"/>
      <c r="GE772" s="12"/>
      <c r="GF772" s="12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12"/>
      <c r="HA772" s="12"/>
      <c r="HB772" s="12"/>
      <c r="HC772" s="12"/>
      <c r="HD772" s="12"/>
      <c r="HE772" s="12"/>
      <c r="HF772" s="12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  <c r="HZ772" s="12"/>
      <c r="IA772" s="12"/>
      <c r="IB772" s="12"/>
      <c r="IC772" s="12"/>
      <c r="ID772" s="12"/>
      <c r="IE772" s="12"/>
      <c r="IF772" s="12"/>
      <c r="IG772" s="12"/>
      <c r="IH772" s="12"/>
      <c r="II772" s="12"/>
      <c r="IJ772" s="12"/>
      <c r="IK772" s="12"/>
      <c r="IL772" s="12"/>
      <c r="IM772" s="12"/>
      <c r="IN772" s="12"/>
      <c r="IO772" s="12"/>
      <c r="IP772" s="12"/>
      <c r="IQ772" s="12"/>
      <c r="IR772" s="12"/>
      <c r="IS772" s="12"/>
      <c r="IT772" s="12"/>
      <c r="IU772" s="12"/>
      <c r="IV772" s="12"/>
      <c r="IW772" s="12"/>
      <c r="IX772" s="12"/>
      <c r="IY772" s="12"/>
      <c r="IZ772" s="12"/>
      <c r="JA772" s="12"/>
      <c r="JB772" s="12"/>
      <c r="JC772" s="12"/>
      <c r="JD772" s="12"/>
      <c r="JE772" s="12"/>
      <c r="JF772" s="12"/>
      <c r="JG772" s="12"/>
      <c r="JH772" s="12"/>
      <c r="JI772" s="12"/>
      <c r="JJ772" s="12"/>
      <c r="JK772" s="12"/>
      <c r="JL772" s="12"/>
      <c r="JM772" s="12"/>
      <c r="JN772" s="12"/>
      <c r="JO772" s="12"/>
      <c r="JP772" s="12"/>
      <c r="JQ772" s="12"/>
      <c r="JR772" s="12"/>
      <c r="JS772" s="12"/>
      <c r="JT772" s="12"/>
      <c r="JU772" s="12"/>
      <c r="JV772" s="12"/>
      <c r="JW772" s="12"/>
      <c r="JX772" s="12"/>
      <c r="JY772" s="12"/>
      <c r="JZ772" s="12"/>
      <c r="KA772" s="12"/>
      <c r="KB772" s="12"/>
      <c r="KC772" s="12"/>
      <c r="KD772" s="12"/>
      <c r="KE772" s="12"/>
      <c r="KF772" s="12"/>
      <c r="KG772" s="12"/>
      <c r="KH772" s="12"/>
      <c r="KI772" s="12"/>
      <c r="KJ772" s="12"/>
      <c r="KK772" s="12"/>
      <c r="KL772" s="12"/>
      <c r="KM772" s="12"/>
      <c r="KN772" s="12"/>
      <c r="KO772" s="12"/>
      <c r="KP772" s="12"/>
      <c r="KQ772" s="12"/>
      <c r="KR772" s="12"/>
      <c r="KS772" s="12"/>
      <c r="KT772" s="12"/>
      <c r="KU772" s="12"/>
      <c r="KV772" s="12"/>
      <c r="KW772" s="12"/>
      <c r="KX772" s="12"/>
      <c r="KY772" s="12"/>
      <c r="KZ772" s="12"/>
      <c r="LA772" s="12"/>
      <c r="LB772" s="12"/>
      <c r="LC772" s="12"/>
      <c r="LD772" s="12"/>
      <c r="LE772" s="12"/>
      <c r="LF772" s="12"/>
      <c r="LG772" s="12"/>
      <c r="LH772" s="12"/>
      <c r="LI772" s="12"/>
      <c r="LJ772" s="12"/>
      <c r="LK772" s="12"/>
      <c r="LL772" s="12"/>
      <c r="LM772" s="12"/>
      <c r="LN772" s="12"/>
      <c r="LO772" s="12"/>
      <c r="LP772" s="12"/>
      <c r="LQ772" s="12"/>
      <c r="LR772" s="12"/>
      <c r="LS772" s="12"/>
      <c r="LT772" s="12"/>
      <c r="LU772" s="12"/>
      <c r="LV772" s="12"/>
      <c r="LW772" s="12"/>
      <c r="LX772" s="12"/>
      <c r="LY772" s="12"/>
      <c r="LZ772" s="12"/>
      <c r="MA772" s="12"/>
      <c r="MB772" s="12"/>
      <c r="MC772" s="12"/>
      <c r="MD772" s="12"/>
      <c r="ME772" s="12"/>
      <c r="MF772" s="12"/>
      <c r="MG772" s="12"/>
      <c r="MH772" s="12"/>
      <c r="MI772" s="12"/>
      <c r="MJ772" s="12"/>
      <c r="MK772" s="12"/>
      <c r="ML772" s="12"/>
      <c r="MM772" s="12"/>
      <c r="MN772" s="12"/>
      <c r="MO772" s="12"/>
      <c r="MP772" s="12"/>
      <c r="MQ772" s="12"/>
      <c r="MR772" s="12"/>
      <c r="MS772" s="12"/>
      <c r="MT772" s="12"/>
      <c r="MU772" s="12"/>
      <c r="MV772" s="12"/>
      <c r="MW772" s="12"/>
      <c r="MX772" s="12"/>
      <c r="MY772" s="12"/>
      <c r="MZ772" s="12"/>
      <c r="NA772" s="12"/>
      <c r="NB772" s="12"/>
      <c r="NC772" s="12"/>
      <c r="ND772" s="12"/>
      <c r="NE772" s="12"/>
      <c r="NF772" s="12"/>
      <c r="NG772" s="12"/>
      <c r="NH772" s="12"/>
      <c r="NI772" s="12"/>
      <c r="NJ772" s="12"/>
      <c r="NK772" s="12"/>
      <c r="NL772" s="12"/>
      <c r="NM772" s="12"/>
      <c r="NN772" s="12"/>
      <c r="NO772" s="12"/>
      <c r="NP772" s="12"/>
      <c r="NQ772" s="12"/>
      <c r="NR772" s="12"/>
      <c r="NS772" s="12"/>
      <c r="NT772" s="12"/>
      <c r="NU772" s="12"/>
      <c r="NV772" s="12"/>
      <c r="NW772" s="12"/>
      <c r="NX772" s="12"/>
      <c r="NY772" s="12"/>
      <c r="NZ772" s="12"/>
      <c r="OA772" s="12"/>
      <c r="OB772" s="12"/>
      <c r="OC772" s="12"/>
      <c r="OD772" s="12"/>
      <c r="OE772" s="12"/>
      <c r="OF772" s="12"/>
      <c r="OG772" s="12"/>
      <c r="OH772" s="12"/>
      <c r="OI772" s="12"/>
      <c r="OJ772" s="12"/>
      <c r="OK772" s="12"/>
      <c r="OL772" s="12"/>
      <c r="OM772" s="12"/>
      <c r="ON772" s="12"/>
      <c r="OO772" s="12"/>
      <c r="OP772" s="12"/>
      <c r="OQ772" s="12"/>
      <c r="OR772" s="12"/>
      <c r="OS772" s="12"/>
      <c r="OT772" s="12"/>
      <c r="OU772" s="12"/>
      <c r="OV772" s="12"/>
      <c r="OW772" s="12"/>
      <c r="OX772" s="12"/>
      <c r="OY772" s="12"/>
      <c r="OZ772" s="12"/>
      <c r="PA772" s="12"/>
      <c r="PB772" s="12"/>
      <c r="PC772" s="12"/>
      <c r="PD772" s="12"/>
      <c r="PE772" s="12"/>
      <c r="PF772" s="12"/>
      <c r="PG772" s="12"/>
      <c r="PH772" s="12"/>
      <c r="PI772" s="12"/>
      <c r="PJ772" s="12"/>
      <c r="PK772" s="12"/>
      <c r="PL772" s="12"/>
      <c r="PM772" s="12"/>
      <c r="PN772" s="12"/>
      <c r="PO772" s="12"/>
      <c r="PP772" s="12"/>
    </row>
    <row r="773">
      <c r="A773" s="452"/>
      <c r="B773" s="45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12"/>
      <c r="GA773" s="12"/>
      <c r="GB773" s="12"/>
      <c r="GC773" s="12"/>
      <c r="GD773" s="12"/>
      <c r="GE773" s="12"/>
      <c r="GF773" s="12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12"/>
      <c r="HA773" s="12"/>
      <c r="HB773" s="12"/>
      <c r="HC773" s="12"/>
      <c r="HD773" s="12"/>
      <c r="HE773" s="12"/>
      <c r="HF773" s="12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  <c r="HZ773" s="12"/>
      <c r="IA773" s="12"/>
      <c r="IB773" s="12"/>
      <c r="IC773" s="12"/>
      <c r="ID773" s="12"/>
      <c r="IE773" s="12"/>
      <c r="IF773" s="12"/>
      <c r="IG773" s="12"/>
      <c r="IH773" s="12"/>
      <c r="II773" s="12"/>
      <c r="IJ773" s="12"/>
      <c r="IK773" s="12"/>
      <c r="IL773" s="12"/>
      <c r="IM773" s="12"/>
      <c r="IN773" s="12"/>
      <c r="IO773" s="12"/>
      <c r="IP773" s="12"/>
      <c r="IQ773" s="12"/>
      <c r="IR773" s="12"/>
      <c r="IS773" s="12"/>
      <c r="IT773" s="12"/>
      <c r="IU773" s="12"/>
      <c r="IV773" s="12"/>
      <c r="IW773" s="12"/>
      <c r="IX773" s="12"/>
      <c r="IY773" s="12"/>
      <c r="IZ773" s="12"/>
      <c r="JA773" s="12"/>
      <c r="JB773" s="12"/>
      <c r="JC773" s="12"/>
      <c r="JD773" s="12"/>
      <c r="JE773" s="12"/>
      <c r="JF773" s="12"/>
      <c r="JG773" s="12"/>
      <c r="JH773" s="12"/>
      <c r="JI773" s="12"/>
      <c r="JJ773" s="12"/>
      <c r="JK773" s="12"/>
      <c r="JL773" s="12"/>
      <c r="JM773" s="12"/>
      <c r="JN773" s="12"/>
      <c r="JO773" s="12"/>
      <c r="JP773" s="12"/>
      <c r="JQ773" s="12"/>
      <c r="JR773" s="12"/>
      <c r="JS773" s="12"/>
      <c r="JT773" s="12"/>
      <c r="JU773" s="12"/>
      <c r="JV773" s="12"/>
      <c r="JW773" s="12"/>
      <c r="JX773" s="12"/>
      <c r="JY773" s="12"/>
      <c r="JZ773" s="12"/>
      <c r="KA773" s="12"/>
      <c r="KB773" s="12"/>
      <c r="KC773" s="12"/>
      <c r="KD773" s="12"/>
      <c r="KE773" s="12"/>
      <c r="KF773" s="12"/>
      <c r="KG773" s="12"/>
      <c r="KH773" s="12"/>
      <c r="KI773" s="12"/>
      <c r="KJ773" s="12"/>
      <c r="KK773" s="12"/>
      <c r="KL773" s="12"/>
      <c r="KM773" s="12"/>
      <c r="KN773" s="12"/>
      <c r="KO773" s="12"/>
      <c r="KP773" s="12"/>
      <c r="KQ773" s="12"/>
      <c r="KR773" s="12"/>
      <c r="KS773" s="12"/>
      <c r="KT773" s="12"/>
      <c r="KU773" s="12"/>
      <c r="KV773" s="12"/>
      <c r="KW773" s="12"/>
      <c r="KX773" s="12"/>
      <c r="KY773" s="12"/>
      <c r="KZ773" s="12"/>
      <c r="LA773" s="12"/>
      <c r="LB773" s="12"/>
      <c r="LC773" s="12"/>
      <c r="LD773" s="12"/>
      <c r="LE773" s="12"/>
      <c r="LF773" s="12"/>
      <c r="LG773" s="12"/>
      <c r="LH773" s="12"/>
      <c r="LI773" s="12"/>
      <c r="LJ773" s="12"/>
      <c r="LK773" s="12"/>
      <c r="LL773" s="12"/>
      <c r="LM773" s="12"/>
      <c r="LN773" s="12"/>
      <c r="LO773" s="12"/>
      <c r="LP773" s="12"/>
      <c r="LQ773" s="12"/>
      <c r="LR773" s="12"/>
      <c r="LS773" s="12"/>
      <c r="LT773" s="12"/>
      <c r="LU773" s="12"/>
      <c r="LV773" s="12"/>
      <c r="LW773" s="12"/>
      <c r="LX773" s="12"/>
      <c r="LY773" s="12"/>
      <c r="LZ773" s="12"/>
      <c r="MA773" s="12"/>
      <c r="MB773" s="12"/>
      <c r="MC773" s="12"/>
      <c r="MD773" s="12"/>
      <c r="ME773" s="12"/>
      <c r="MF773" s="12"/>
      <c r="MG773" s="12"/>
      <c r="MH773" s="12"/>
      <c r="MI773" s="12"/>
      <c r="MJ773" s="12"/>
      <c r="MK773" s="12"/>
      <c r="ML773" s="12"/>
      <c r="MM773" s="12"/>
      <c r="MN773" s="12"/>
      <c r="MO773" s="12"/>
      <c r="MP773" s="12"/>
      <c r="MQ773" s="12"/>
      <c r="MR773" s="12"/>
      <c r="MS773" s="12"/>
      <c r="MT773" s="12"/>
      <c r="MU773" s="12"/>
      <c r="MV773" s="12"/>
      <c r="MW773" s="12"/>
      <c r="MX773" s="12"/>
      <c r="MY773" s="12"/>
      <c r="MZ773" s="12"/>
      <c r="NA773" s="12"/>
      <c r="NB773" s="12"/>
      <c r="NC773" s="12"/>
      <c r="ND773" s="12"/>
      <c r="NE773" s="12"/>
      <c r="NF773" s="12"/>
      <c r="NG773" s="12"/>
      <c r="NH773" s="12"/>
      <c r="NI773" s="12"/>
      <c r="NJ773" s="12"/>
      <c r="NK773" s="12"/>
      <c r="NL773" s="12"/>
      <c r="NM773" s="12"/>
      <c r="NN773" s="12"/>
      <c r="NO773" s="12"/>
      <c r="NP773" s="12"/>
      <c r="NQ773" s="12"/>
      <c r="NR773" s="12"/>
      <c r="NS773" s="12"/>
      <c r="NT773" s="12"/>
      <c r="NU773" s="12"/>
      <c r="NV773" s="12"/>
      <c r="NW773" s="12"/>
      <c r="NX773" s="12"/>
      <c r="NY773" s="12"/>
      <c r="NZ773" s="12"/>
      <c r="OA773" s="12"/>
      <c r="OB773" s="12"/>
      <c r="OC773" s="12"/>
      <c r="OD773" s="12"/>
      <c r="OE773" s="12"/>
      <c r="OF773" s="12"/>
      <c r="OG773" s="12"/>
      <c r="OH773" s="12"/>
      <c r="OI773" s="12"/>
      <c r="OJ773" s="12"/>
      <c r="OK773" s="12"/>
      <c r="OL773" s="12"/>
      <c r="OM773" s="12"/>
      <c r="ON773" s="12"/>
      <c r="OO773" s="12"/>
      <c r="OP773" s="12"/>
      <c r="OQ773" s="12"/>
      <c r="OR773" s="12"/>
      <c r="OS773" s="12"/>
      <c r="OT773" s="12"/>
      <c r="OU773" s="12"/>
      <c r="OV773" s="12"/>
      <c r="OW773" s="12"/>
      <c r="OX773" s="12"/>
      <c r="OY773" s="12"/>
      <c r="OZ773" s="12"/>
      <c r="PA773" s="12"/>
      <c r="PB773" s="12"/>
      <c r="PC773" s="12"/>
      <c r="PD773" s="12"/>
      <c r="PE773" s="12"/>
      <c r="PF773" s="12"/>
      <c r="PG773" s="12"/>
      <c r="PH773" s="12"/>
      <c r="PI773" s="12"/>
      <c r="PJ773" s="12"/>
      <c r="PK773" s="12"/>
      <c r="PL773" s="12"/>
      <c r="PM773" s="12"/>
      <c r="PN773" s="12"/>
      <c r="PO773" s="12"/>
      <c r="PP773" s="12"/>
    </row>
    <row r="774">
      <c r="A774" s="452"/>
      <c r="B774" s="45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12"/>
      <c r="GA774" s="12"/>
      <c r="GB774" s="12"/>
      <c r="GC774" s="12"/>
      <c r="GD774" s="12"/>
      <c r="GE774" s="12"/>
      <c r="GF774" s="12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12"/>
      <c r="HA774" s="12"/>
      <c r="HB774" s="12"/>
      <c r="HC774" s="12"/>
      <c r="HD774" s="12"/>
      <c r="HE774" s="12"/>
      <c r="HF774" s="12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  <c r="HZ774" s="12"/>
      <c r="IA774" s="12"/>
      <c r="IB774" s="12"/>
      <c r="IC774" s="12"/>
      <c r="ID774" s="12"/>
      <c r="IE774" s="12"/>
      <c r="IF774" s="12"/>
      <c r="IG774" s="12"/>
      <c r="IH774" s="12"/>
      <c r="II774" s="12"/>
      <c r="IJ774" s="12"/>
      <c r="IK774" s="12"/>
      <c r="IL774" s="12"/>
      <c r="IM774" s="12"/>
      <c r="IN774" s="12"/>
      <c r="IO774" s="12"/>
      <c r="IP774" s="12"/>
      <c r="IQ774" s="12"/>
      <c r="IR774" s="12"/>
      <c r="IS774" s="12"/>
      <c r="IT774" s="12"/>
      <c r="IU774" s="12"/>
      <c r="IV774" s="12"/>
      <c r="IW774" s="12"/>
      <c r="IX774" s="12"/>
      <c r="IY774" s="12"/>
      <c r="IZ774" s="12"/>
      <c r="JA774" s="12"/>
      <c r="JB774" s="12"/>
      <c r="JC774" s="12"/>
      <c r="JD774" s="12"/>
      <c r="JE774" s="12"/>
      <c r="JF774" s="12"/>
      <c r="JG774" s="12"/>
      <c r="JH774" s="12"/>
      <c r="JI774" s="12"/>
      <c r="JJ774" s="12"/>
      <c r="JK774" s="12"/>
      <c r="JL774" s="12"/>
      <c r="JM774" s="12"/>
      <c r="JN774" s="12"/>
      <c r="JO774" s="12"/>
      <c r="JP774" s="12"/>
      <c r="JQ774" s="12"/>
      <c r="JR774" s="12"/>
      <c r="JS774" s="12"/>
      <c r="JT774" s="12"/>
      <c r="JU774" s="12"/>
      <c r="JV774" s="12"/>
      <c r="JW774" s="12"/>
      <c r="JX774" s="12"/>
      <c r="JY774" s="12"/>
      <c r="JZ774" s="12"/>
      <c r="KA774" s="12"/>
      <c r="KB774" s="12"/>
      <c r="KC774" s="12"/>
      <c r="KD774" s="12"/>
      <c r="KE774" s="12"/>
      <c r="KF774" s="12"/>
      <c r="KG774" s="12"/>
      <c r="KH774" s="12"/>
      <c r="KI774" s="12"/>
      <c r="KJ774" s="12"/>
      <c r="KK774" s="12"/>
      <c r="KL774" s="12"/>
      <c r="KM774" s="12"/>
      <c r="KN774" s="12"/>
      <c r="KO774" s="12"/>
      <c r="KP774" s="12"/>
      <c r="KQ774" s="12"/>
      <c r="KR774" s="12"/>
      <c r="KS774" s="12"/>
      <c r="KT774" s="12"/>
      <c r="KU774" s="12"/>
      <c r="KV774" s="12"/>
      <c r="KW774" s="12"/>
      <c r="KX774" s="12"/>
      <c r="KY774" s="12"/>
      <c r="KZ774" s="12"/>
      <c r="LA774" s="12"/>
      <c r="LB774" s="12"/>
      <c r="LC774" s="12"/>
      <c r="LD774" s="12"/>
      <c r="LE774" s="12"/>
      <c r="LF774" s="12"/>
      <c r="LG774" s="12"/>
      <c r="LH774" s="12"/>
      <c r="LI774" s="12"/>
      <c r="LJ774" s="12"/>
      <c r="LK774" s="12"/>
      <c r="LL774" s="12"/>
      <c r="LM774" s="12"/>
      <c r="LN774" s="12"/>
      <c r="LO774" s="12"/>
      <c r="LP774" s="12"/>
      <c r="LQ774" s="12"/>
      <c r="LR774" s="12"/>
      <c r="LS774" s="12"/>
      <c r="LT774" s="12"/>
      <c r="LU774" s="12"/>
      <c r="LV774" s="12"/>
      <c r="LW774" s="12"/>
      <c r="LX774" s="12"/>
      <c r="LY774" s="12"/>
      <c r="LZ774" s="12"/>
      <c r="MA774" s="12"/>
      <c r="MB774" s="12"/>
      <c r="MC774" s="12"/>
      <c r="MD774" s="12"/>
      <c r="ME774" s="12"/>
      <c r="MF774" s="12"/>
      <c r="MG774" s="12"/>
      <c r="MH774" s="12"/>
      <c r="MI774" s="12"/>
      <c r="MJ774" s="12"/>
      <c r="MK774" s="12"/>
      <c r="ML774" s="12"/>
      <c r="MM774" s="12"/>
      <c r="MN774" s="12"/>
      <c r="MO774" s="12"/>
      <c r="MP774" s="12"/>
      <c r="MQ774" s="12"/>
      <c r="MR774" s="12"/>
      <c r="MS774" s="12"/>
      <c r="MT774" s="12"/>
      <c r="MU774" s="12"/>
      <c r="MV774" s="12"/>
      <c r="MW774" s="12"/>
      <c r="MX774" s="12"/>
      <c r="MY774" s="12"/>
      <c r="MZ774" s="12"/>
      <c r="NA774" s="12"/>
      <c r="NB774" s="12"/>
      <c r="NC774" s="12"/>
      <c r="ND774" s="12"/>
      <c r="NE774" s="12"/>
      <c r="NF774" s="12"/>
      <c r="NG774" s="12"/>
      <c r="NH774" s="12"/>
      <c r="NI774" s="12"/>
      <c r="NJ774" s="12"/>
      <c r="NK774" s="12"/>
      <c r="NL774" s="12"/>
      <c r="NM774" s="12"/>
      <c r="NN774" s="12"/>
      <c r="NO774" s="12"/>
      <c r="NP774" s="12"/>
      <c r="NQ774" s="12"/>
      <c r="NR774" s="12"/>
      <c r="NS774" s="12"/>
      <c r="NT774" s="12"/>
      <c r="NU774" s="12"/>
      <c r="NV774" s="12"/>
      <c r="NW774" s="12"/>
      <c r="NX774" s="12"/>
      <c r="NY774" s="12"/>
      <c r="NZ774" s="12"/>
      <c r="OA774" s="12"/>
      <c r="OB774" s="12"/>
      <c r="OC774" s="12"/>
      <c r="OD774" s="12"/>
      <c r="OE774" s="12"/>
      <c r="OF774" s="12"/>
      <c r="OG774" s="12"/>
      <c r="OH774" s="12"/>
      <c r="OI774" s="12"/>
      <c r="OJ774" s="12"/>
      <c r="OK774" s="12"/>
      <c r="OL774" s="12"/>
      <c r="OM774" s="12"/>
      <c r="ON774" s="12"/>
      <c r="OO774" s="12"/>
      <c r="OP774" s="12"/>
      <c r="OQ774" s="12"/>
      <c r="OR774" s="12"/>
      <c r="OS774" s="12"/>
      <c r="OT774" s="12"/>
      <c r="OU774" s="12"/>
      <c r="OV774" s="12"/>
      <c r="OW774" s="12"/>
      <c r="OX774" s="12"/>
      <c r="OY774" s="12"/>
      <c r="OZ774" s="12"/>
      <c r="PA774" s="12"/>
      <c r="PB774" s="12"/>
      <c r="PC774" s="12"/>
      <c r="PD774" s="12"/>
      <c r="PE774" s="12"/>
      <c r="PF774" s="12"/>
      <c r="PG774" s="12"/>
      <c r="PH774" s="12"/>
      <c r="PI774" s="12"/>
      <c r="PJ774" s="12"/>
      <c r="PK774" s="12"/>
      <c r="PL774" s="12"/>
      <c r="PM774" s="12"/>
      <c r="PN774" s="12"/>
      <c r="PO774" s="12"/>
      <c r="PP774" s="12"/>
    </row>
    <row r="775">
      <c r="A775" s="452"/>
      <c r="B775" s="45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12"/>
      <c r="GA775" s="12"/>
      <c r="GB775" s="12"/>
      <c r="GC775" s="12"/>
      <c r="GD775" s="12"/>
      <c r="GE775" s="12"/>
      <c r="GF775" s="12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12"/>
      <c r="HA775" s="12"/>
      <c r="HB775" s="12"/>
      <c r="HC775" s="12"/>
      <c r="HD775" s="12"/>
      <c r="HE775" s="12"/>
      <c r="HF775" s="12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  <c r="HZ775" s="12"/>
      <c r="IA775" s="12"/>
      <c r="IB775" s="12"/>
      <c r="IC775" s="12"/>
      <c r="ID775" s="12"/>
      <c r="IE775" s="12"/>
      <c r="IF775" s="12"/>
      <c r="IG775" s="12"/>
      <c r="IH775" s="12"/>
      <c r="II775" s="12"/>
      <c r="IJ775" s="12"/>
      <c r="IK775" s="12"/>
      <c r="IL775" s="12"/>
      <c r="IM775" s="12"/>
      <c r="IN775" s="12"/>
      <c r="IO775" s="12"/>
      <c r="IP775" s="12"/>
      <c r="IQ775" s="12"/>
      <c r="IR775" s="12"/>
      <c r="IS775" s="12"/>
      <c r="IT775" s="12"/>
      <c r="IU775" s="12"/>
      <c r="IV775" s="12"/>
      <c r="IW775" s="12"/>
      <c r="IX775" s="12"/>
      <c r="IY775" s="12"/>
      <c r="IZ775" s="12"/>
      <c r="JA775" s="12"/>
      <c r="JB775" s="12"/>
      <c r="JC775" s="12"/>
      <c r="JD775" s="12"/>
      <c r="JE775" s="12"/>
      <c r="JF775" s="12"/>
      <c r="JG775" s="12"/>
      <c r="JH775" s="12"/>
      <c r="JI775" s="12"/>
      <c r="JJ775" s="12"/>
      <c r="JK775" s="12"/>
      <c r="JL775" s="12"/>
      <c r="JM775" s="12"/>
      <c r="JN775" s="12"/>
      <c r="JO775" s="12"/>
      <c r="JP775" s="12"/>
      <c r="JQ775" s="12"/>
      <c r="JR775" s="12"/>
      <c r="JS775" s="12"/>
      <c r="JT775" s="12"/>
      <c r="JU775" s="12"/>
      <c r="JV775" s="12"/>
      <c r="JW775" s="12"/>
      <c r="JX775" s="12"/>
      <c r="JY775" s="12"/>
      <c r="JZ775" s="12"/>
      <c r="KA775" s="12"/>
      <c r="KB775" s="12"/>
      <c r="KC775" s="12"/>
      <c r="KD775" s="12"/>
      <c r="KE775" s="12"/>
      <c r="KF775" s="12"/>
      <c r="KG775" s="12"/>
      <c r="KH775" s="12"/>
      <c r="KI775" s="12"/>
      <c r="KJ775" s="12"/>
      <c r="KK775" s="12"/>
      <c r="KL775" s="12"/>
      <c r="KM775" s="12"/>
      <c r="KN775" s="12"/>
      <c r="KO775" s="12"/>
      <c r="KP775" s="12"/>
      <c r="KQ775" s="12"/>
      <c r="KR775" s="12"/>
      <c r="KS775" s="12"/>
      <c r="KT775" s="12"/>
      <c r="KU775" s="12"/>
      <c r="KV775" s="12"/>
      <c r="KW775" s="12"/>
      <c r="KX775" s="12"/>
      <c r="KY775" s="12"/>
      <c r="KZ775" s="12"/>
      <c r="LA775" s="12"/>
      <c r="LB775" s="12"/>
      <c r="LC775" s="12"/>
      <c r="LD775" s="12"/>
      <c r="LE775" s="12"/>
      <c r="LF775" s="12"/>
      <c r="LG775" s="12"/>
      <c r="LH775" s="12"/>
      <c r="LI775" s="12"/>
      <c r="LJ775" s="12"/>
      <c r="LK775" s="12"/>
      <c r="LL775" s="12"/>
      <c r="LM775" s="12"/>
      <c r="LN775" s="12"/>
      <c r="LO775" s="12"/>
      <c r="LP775" s="12"/>
      <c r="LQ775" s="12"/>
      <c r="LR775" s="12"/>
      <c r="LS775" s="12"/>
      <c r="LT775" s="12"/>
      <c r="LU775" s="12"/>
      <c r="LV775" s="12"/>
      <c r="LW775" s="12"/>
      <c r="LX775" s="12"/>
      <c r="LY775" s="12"/>
      <c r="LZ775" s="12"/>
      <c r="MA775" s="12"/>
      <c r="MB775" s="12"/>
      <c r="MC775" s="12"/>
      <c r="MD775" s="12"/>
      <c r="ME775" s="12"/>
      <c r="MF775" s="12"/>
      <c r="MG775" s="12"/>
      <c r="MH775" s="12"/>
      <c r="MI775" s="12"/>
      <c r="MJ775" s="12"/>
      <c r="MK775" s="12"/>
      <c r="ML775" s="12"/>
      <c r="MM775" s="12"/>
      <c r="MN775" s="12"/>
      <c r="MO775" s="12"/>
      <c r="MP775" s="12"/>
      <c r="MQ775" s="12"/>
      <c r="MR775" s="12"/>
      <c r="MS775" s="12"/>
      <c r="MT775" s="12"/>
      <c r="MU775" s="12"/>
      <c r="MV775" s="12"/>
      <c r="MW775" s="12"/>
      <c r="MX775" s="12"/>
      <c r="MY775" s="12"/>
      <c r="MZ775" s="12"/>
      <c r="NA775" s="12"/>
      <c r="NB775" s="12"/>
      <c r="NC775" s="12"/>
      <c r="ND775" s="12"/>
      <c r="NE775" s="12"/>
      <c r="NF775" s="12"/>
      <c r="NG775" s="12"/>
      <c r="NH775" s="12"/>
      <c r="NI775" s="12"/>
      <c r="NJ775" s="12"/>
      <c r="NK775" s="12"/>
      <c r="NL775" s="12"/>
      <c r="NM775" s="12"/>
      <c r="NN775" s="12"/>
      <c r="NO775" s="12"/>
      <c r="NP775" s="12"/>
      <c r="NQ775" s="12"/>
      <c r="NR775" s="12"/>
      <c r="NS775" s="12"/>
      <c r="NT775" s="12"/>
      <c r="NU775" s="12"/>
      <c r="NV775" s="12"/>
      <c r="NW775" s="12"/>
      <c r="NX775" s="12"/>
      <c r="NY775" s="12"/>
      <c r="NZ775" s="12"/>
      <c r="OA775" s="12"/>
      <c r="OB775" s="12"/>
      <c r="OC775" s="12"/>
      <c r="OD775" s="12"/>
      <c r="OE775" s="12"/>
      <c r="OF775" s="12"/>
      <c r="OG775" s="12"/>
      <c r="OH775" s="12"/>
      <c r="OI775" s="12"/>
      <c r="OJ775" s="12"/>
      <c r="OK775" s="12"/>
      <c r="OL775" s="12"/>
      <c r="OM775" s="12"/>
      <c r="ON775" s="12"/>
      <c r="OO775" s="12"/>
      <c r="OP775" s="12"/>
      <c r="OQ775" s="12"/>
      <c r="OR775" s="12"/>
      <c r="OS775" s="12"/>
      <c r="OT775" s="12"/>
      <c r="OU775" s="12"/>
      <c r="OV775" s="12"/>
      <c r="OW775" s="12"/>
      <c r="OX775" s="12"/>
      <c r="OY775" s="12"/>
      <c r="OZ775" s="12"/>
      <c r="PA775" s="12"/>
      <c r="PB775" s="12"/>
      <c r="PC775" s="12"/>
      <c r="PD775" s="12"/>
      <c r="PE775" s="12"/>
      <c r="PF775" s="12"/>
      <c r="PG775" s="12"/>
      <c r="PH775" s="12"/>
      <c r="PI775" s="12"/>
      <c r="PJ775" s="12"/>
      <c r="PK775" s="12"/>
      <c r="PL775" s="12"/>
      <c r="PM775" s="12"/>
      <c r="PN775" s="12"/>
      <c r="PO775" s="12"/>
      <c r="PP775" s="12"/>
    </row>
    <row r="776">
      <c r="A776" s="452"/>
      <c r="B776" s="45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12"/>
      <c r="GA776" s="12"/>
      <c r="GB776" s="12"/>
      <c r="GC776" s="12"/>
      <c r="GD776" s="12"/>
      <c r="GE776" s="12"/>
      <c r="GF776" s="12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12"/>
      <c r="HA776" s="12"/>
      <c r="HB776" s="12"/>
      <c r="HC776" s="12"/>
      <c r="HD776" s="12"/>
      <c r="HE776" s="12"/>
      <c r="HF776" s="12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  <c r="HZ776" s="12"/>
      <c r="IA776" s="12"/>
      <c r="IB776" s="12"/>
      <c r="IC776" s="12"/>
      <c r="ID776" s="12"/>
      <c r="IE776" s="12"/>
      <c r="IF776" s="12"/>
      <c r="IG776" s="12"/>
      <c r="IH776" s="12"/>
      <c r="II776" s="12"/>
      <c r="IJ776" s="12"/>
      <c r="IK776" s="12"/>
      <c r="IL776" s="12"/>
      <c r="IM776" s="12"/>
      <c r="IN776" s="12"/>
      <c r="IO776" s="12"/>
      <c r="IP776" s="12"/>
      <c r="IQ776" s="12"/>
      <c r="IR776" s="12"/>
      <c r="IS776" s="12"/>
      <c r="IT776" s="12"/>
      <c r="IU776" s="12"/>
      <c r="IV776" s="12"/>
      <c r="IW776" s="12"/>
      <c r="IX776" s="12"/>
      <c r="IY776" s="12"/>
      <c r="IZ776" s="12"/>
      <c r="JA776" s="12"/>
      <c r="JB776" s="12"/>
      <c r="JC776" s="12"/>
      <c r="JD776" s="12"/>
      <c r="JE776" s="12"/>
      <c r="JF776" s="12"/>
      <c r="JG776" s="12"/>
      <c r="JH776" s="12"/>
      <c r="JI776" s="12"/>
      <c r="JJ776" s="12"/>
      <c r="JK776" s="12"/>
      <c r="JL776" s="12"/>
      <c r="JM776" s="12"/>
      <c r="JN776" s="12"/>
      <c r="JO776" s="12"/>
      <c r="JP776" s="12"/>
      <c r="JQ776" s="12"/>
      <c r="JR776" s="12"/>
      <c r="JS776" s="12"/>
      <c r="JT776" s="12"/>
      <c r="JU776" s="12"/>
      <c r="JV776" s="12"/>
      <c r="JW776" s="12"/>
      <c r="JX776" s="12"/>
      <c r="JY776" s="12"/>
      <c r="JZ776" s="12"/>
      <c r="KA776" s="12"/>
      <c r="KB776" s="12"/>
      <c r="KC776" s="12"/>
      <c r="KD776" s="12"/>
      <c r="KE776" s="12"/>
      <c r="KF776" s="12"/>
      <c r="KG776" s="12"/>
      <c r="KH776" s="12"/>
      <c r="KI776" s="12"/>
      <c r="KJ776" s="12"/>
      <c r="KK776" s="12"/>
      <c r="KL776" s="12"/>
      <c r="KM776" s="12"/>
      <c r="KN776" s="12"/>
      <c r="KO776" s="12"/>
      <c r="KP776" s="12"/>
      <c r="KQ776" s="12"/>
      <c r="KR776" s="12"/>
      <c r="KS776" s="12"/>
      <c r="KT776" s="12"/>
      <c r="KU776" s="12"/>
      <c r="KV776" s="12"/>
      <c r="KW776" s="12"/>
      <c r="KX776" s="12"/>
      <c r="KY776" s="12"/>
      <c r="KZ776" s="12"/>
      <c r="LA776" s="12"/>
      <c r="LB776" s="12"/>
      <c r="LC776" s="12"/>
      <c r="LD776" s="12"/>
      <c r="LE776" s="12"/>
      <c r="LF776" s="12"/>
      <c r="LG776" s="12"/>
      <c r="LH776" s="12"/>
      <c r="LI776" s="12"/>
      <c r="LJ776" s="12"/>
      <c r="LK776" s="12"/>
      <c r="LL776" s="12"/>
      <c r="LM776" s="12"/>
      <c r="LN776" s="12"/>
      <c r="LO776" s="12"/>
      <c r="LP776" s="12"/>
      <c r="LQ776" s="12"/>
      <c r="LR776" s="12"/>
      <c r="LS776" s="12"/>
      <c r="LT776" s="12"/>
      <c r="LU776" s="12"/>
      <c r="LV776" s="12"/>
      <c r="LW776" s="12"/>
      <c r="LX776" s="12"/>
      <c r="LY776" s="12"/>
      <c r="LZ776" s="12"/>
      <c r="MA776" s="12"/>
      <c r="MB776" s="12"/>
      <c r="MC776" s="12"/>
      <c r="MD776" s="12"/>
      <c r="ME776" s="12"/>
      <c r="MF776" s="12"/>
      <c r="MG776" s="12"/>
      <c r="MH776" s="12"/>
      <c r="MI776" s="12"/>
      <c r="MJ776" s="12"/>
      <c r="MK776" s="12"/>
      <c r="ML776" s="12"/>
      <c r="MM776" s="12"/>
      <c r="MN776" s="12"/>
      <c r="MO776" s="12"/>
      <c r="MP776" s="12"/>
      <c r="MQ776" s="12"/>
      <c r="MR776" s="12"/>
      <c r="MS776" s="12"/>
      <c r="MT776" s="12"/>
      <c r="MU776" s="12"/>
      <c r="MV776" s="12"/>
      <c r="MW776" s="12"/>
      <c r="MX776" s="12"/>
      <c r="MY776" s="12"/>
      <c r="MZ776" s="12"/>
      <c r="NA776" s="12"/>
      <c r="NB776" s="12"/>
      <c r="NC776" s="12"/>
      <c r="ND776" s="12"/>
      <c r="NE776" s="12"/>
      <c r="NF776" s="12"/>
      <c r="NG776" s="12"/>
      <c r="NH776" s="12"/>
      <c r="NI776" s="12"/>
      <c r="NJ776" s="12"/>
      <c r="NK776" s="12"/>
      <c r="NL776" s="12"/>
      <c r="NM776" s="12"/>
      <c r="NN776" s="12"/>
      <c r="NO776" s="12"/>
      <c r="NP776" s="12"/>
      <c r="NQ776" s="12"/>
      <c r="NR776" s="12"/>
      <c r="NS776" s="12"/>
      <c r="NT776" s="12"/>
      <c r="NU776" s="12"/>
      <c r="NV776" s="12"/>
      <c r="NW776" s="12"/>
      <c r="NX776" s="12"/>
      <c r="NY776" s="12"/>
      <c r="NZ776" s="12"/>
      <c r="OA776" s="12"/>
      <c r="OB776" s="12"/>
      <c r="OC776" s="12"/>
      <c r="OD776" s="12"/>
      <c r="OE776" s="12"/>
      <c r="OF776" s="12"/>
      <c r="OG776" s="12"/>
      <c r="OH776" s="12"/>
      <c r="OI776" s="12"/>
      <c r="OJ776" s="12"/>
      <c r="OK776" s="12"/>
      <c r="OL776" s="12"/>
      <c r="OM776" s="12"/>
      <c r="ON776" s="12"/>
      <c r="OO776" s="12"/>
      <c r="OP776" s="12"/>
      <c r="OQ776" s="12"/>
      <c r="OR776" s="12"/>
      <c r="OS776" s="12"/>
      <c r="OT776" s="12"/>
      <c r="OU776" s="12"/>
      <c r="OV776" s="12"/>
      <c r="OW776" s="12"/>
      <c r="OX776" s="12"/>
      <c r="OY776" s="12"/>
      <c r="OZ776" s="12"/>
      <c r="PA776" s="12"/>
      <c r="PB776" s="12"/>
      <c r="PC776" s="12"/>
      <c r="PD776" s="12"/>
      <c r="PE776" s="12"/>
      <c r="PF776" s="12"/>
      <c r="PG776" s="12"/>
      <c r="PH776" s="12"/>
      <c r="PI776" s="12"/>
      <c r="PJ776" s="12"/>
      <c r="PK776" s="12"/>
      <c r="PL776" s="12"/>
      <c r="PM776" s="12"/>
      <c r="PN776" s="12"/>
      <c r="PO776" s="12"/>
      <c r="PP776" s="12"/>
    </row>
    <row r="777">
      <c r="A777" s="452"/>
      <c r="B777" s="45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  <c r="IU777" s="12"/>
      <c r="IV777" s="12"/>
      <c r="IW777" s="12"/>
      <c r="IX777" s="12"/>
      <c r="IY777" s="12"/>
      <c r="IZ777" s="12"/>
      <c r="JA777" s="12"/>
      <c r="JB777" s="12"/>
      <c r="JC777" s="12"/>
      <c r="JD777" s="12"/>
      <c r="JE777" s="12"/>
      <c r="JF777" s="12"/>
      <c r="JG777" s="12"/>
      <c r="JH777" s="12"/>
      <c r="JI777" s="12"/>
      <c r="JJ777" s="12"/>
      <c r="JK777" s="12"/>
      <c r="JL777" s="12"/>
      <c r="JM777" s="12"/>
      <c r="JN777" s="12"/>
      <c r="JO777" s="12"/>
      <c r="JP777" s="12"/>
      <c r="JQ777" s="12"/>
      <c r="JR777" s="12"/>
      <c r="JS777" s="12"/>
      <c r="JT777" s="12"/>
      <c r="JU777" s="12"/>
      <c r="JV777" s="12"/>
      <c r="JW777" s="12"/>
      <c r="JX777" s="12"/>
      <c r="JY777" s="12"/>
      <c r="JZ777" s="12"/>
      <c r="KA777" s="12"/>
      <c r="KB777" s="12"/>
      <c r="KC777" s="12"/>
      <c r="KD777" s="12"/>
      <c r="KE777" s="12"/>
      <c r="KF777" s="12"/>
      <c r="KG777" s="12"/>
      <c r="KH777" s="12"/>
      <c r="KI777" s="12"/>
      <c r="KJ777" s="12"/>
      <c r="KK777" s="12"/>
      <c r="KL777" s="12"/>
      <c r="KM777" s="12"/>
      <c r="KN777" s="12"/>
      <c r="KO777" s="12"/>
      <c r="KP777" s="12"/>
      <c r="KQ777" s="12"/>
      <c r="KR777" s="12"/>
      <c r="KS777" s="12"/>
      <c r="KT777" s="12"/>
      <c r="KU777" s="12"/>
      <c r="KV777" s="12"/>
      <c r="KW777" s="12"/>
      <c r="KX777" s="12"/>
      <c r="KY777" s="12"/>
      <c r="KZ777" s="12"/>
      <c r="LA777" s="12"/>
      <c r="LB777" s="12"/>
      <c r="LC777" s="12"/>
      <c r="LD777" s="12"/>
      <c r="LE777" s="12"/>
      <c r="LF777" s="12"/>
      <c r="LG777" s="12"/>
      <c r="LH777" s="12"/>
      <c r="LI777" s="12"/>
      <c r="LJ777" s="12"/>
      <c r="LK777" s="12"/>
      <c r="LL777" s="12"/>
      <c r="LM777" s="12"/>
      <c r="LN777" s="12"/>
      <c r="LO777" s="12"/>
      <c r="LP777" s="12"/>
      <c r="LQ777" s="12"/>
      <c r="LR777" s="12"/>
      <c r="LS777" s="12"/>
      <c r="LT777" s="12"/>
      <c r="LU777" s="12"/>
      <c r="LV777" s="12"/>
      <c r="LW777" s="12"/>
      <c r="LX777" s="12"/>
      <c r="LY777" s="12"/>
      <c r="LZ777" s="12"/>
      <c r="MA777" s="12"/>
      <c r="MB777" s="12"/>
      <c r="MC777" s="12"/>
      <c r="MD777" s="12"/>
      <c r="ME777" s="12"/>
      <c r="MF777" s="12"/>
      <c r="MG777" s="12"/>
      <c r="MH777" s="12"/>
      <c r="MI777" s="12"/>
      <c r="MJ777" s="12"/>
      <c r="MK777" s="12"/>
      <c r="ML777" s="12"/>
      <c r="MM777" s="12"/>
      <c r="MN777" s="12"/>
      <c r="MO777" s="12"/>
      <c r="MP777" s="12"/>
      <c r="MQ777" s="12"/>
      <c r="MR777" s="12"/>
      <c r="MS777" s="12"/>
      <c r="MT777" s="12"/>
      <c r="MU777" s="12"/>
      <c r="MV777" s="12"/>
      <c r="MW777" s="12"/>
      <c r="MX777" s="12"/>
      <c r="MY777" s="12"/>
      <c r="MZ777" s="12"/>
      <c r="NA777" s="12"/>
      <c r="NB777" s="12"/>
      <c r="NC777" s="12"/>
      <c r="ND777" s="12"/>
      <c r="NE777" s="12"/>
      <c r="NF777" s="12"/>
      <c r="NG777" s="12"/>
      <c r="NH777" s="12"/>
      <c r="NI777" s="12"/>
      <c r="NJ777" s="12"/>
      <c r="NK777" s="12"/>
      <c r="NL777" s="12"/>
      <c r="NM777" s="12"/>
      <c r="NN777" s="12"/>
      <c r="NO777" s="12"/>
      <c r="NP777" s="12"/>
      <c r="NQ777" s="12"/>
      <c r="NR777" s="12"/>
      <c r="NS777" s="12"/>
      <c r="NT777" s="12"/>
      <c r="NU777" s="12"/>
      <c r="NV777" s="12"/>
      <c r="NW777" s="12"/>
      <c r="NX777" s="12"/>
      <c r="NY777" s="12"/>
      <c r="NZ777" s="12"/>
      <c r="OA777" s="12"/>
      <c r="OB777" s="12"/>
      <c r="OC777" s="12"/>
      <c r="OD777" s="12"/>
      <c r="OE777" s="12"/>
      <c r="OF777" s="12"/>
      <c r="OG777" s="12"/>
      <c r="OH777" s="12"/>
      <c r="OI777" s="12"/>
      <c r="OJ777" s="12"/>
      <c r="OK777" s="12"/>
      <c r="OL777" s="12"/>
      <c r="OM777" s="12"/>
      <c r="ON777" s="12"/>
      <c r="OO777" s="12"/>
      <c r="OP777" s="12"/>
      <c r="OQ777" s="12"/>
      <c r="OR777" s="12"/>
      <c r="OS777" s="12"/>
      <c r="OT777" s="12"/>
      <c r="OU777" s="12"/>
      <c r="OV777" s="12"/>
      <c r="OW777" s="12"/>
      <c r="OX777" s="12"/>
      <c r="OY777" s="12"/>
      <c r="OZ777" s="12"/>
      <c r="PA777" s="12"/>
      <c r="PB777" s="12"/>
      <c r="PC777" s="12"/>
      <c r="PD777" s="12"/>
      <c r="PE777" s="12"/>
      <c r="PF777" s="12"/>
      <c r="PG777" s="12"/>
      <c r="PH777" s="12"/>
      <c r="PI777" s="12"/>
      <c r="PJ777" s="12"/>
      <c r="PK777" s="12"/>
      <c r="PL777" s="12"/>
      <c r="PM777" s="12"/>
      <c r="PN777" s="12"/>
      <c r="PO777" s="12"/>
      <c r="PP777" s="12"/>
    </row>
    <row r="778">
      <c r="A778" s="452"/>
      <c r="B778" s="45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  <c r="HZ778" s="12"/>
      <c r="IA778" s="12"/>
      <c r="IB778" s="12"/>
      <c r="IC778" s="12"/>
      <c r="ID778" s="12"/>
      <c r="IE778" s="12"/>
      <c r="IF778" s="12"/>
      <c r="IG778" s="12"/>
      <c r="IH778" s="12"/>
      <c r="II778" s="12"/>
      <c r="IJ778" s="12"/>
      <c r="IK778" s="12"/>
      <c r="IL778" s="12"/>
      <c r="IM778" s="12"/>
      <c r="IN778" s="12"/>
      <c r="IO778" s="12"/>
      <c r="IP778" s="12"/>
      <c r="IQ778" s="12"/>
      <c r="IR778" s="12"/>
      <c r="IS778" s="12"/>
      <c r="IT778" s="12"/>
      <c r="IU778" s="12"/>
      <c r="IV778" s="12"/>
      <c r="IW778" s="12"/>
      <c r="IX778" s="12"/>
      <c r="IY778" s="12"/>
      <c r="IZ778" s="12"/>
      <c r="JA778" s="12"/>
      <c r="JB778" s="12"/>
      <c r="JC778" s="12"/>
      <c r="JD778" s="12"/>
      <c r="JE778" s="12"/>
      <c r="JF778" s="12"/>
      <c r="JG778" s="12"/>
      <c r="JH778" s="12"/>
      <c r="JI778" s="12"/>
      <c r="JJ778" s="12"/>
      <c r="JK778" s="12"/>
      <c r="JL778" s="12"/>
      <c r="JM778" s="12"/>
      <c r="JN778" s="12"/>
      <c r="JO778" s="12"/>
      <c r="JP778" s="12"/>
      <c r="JQ778" s="12"/>
      <c r="JR778" s="12"/>
      <c r="JS778" s="12"/>
      <c r="JT778" s="12"/>
      <c r="JU778" s="12"/>
      <c r="JV778" s="12"/>
      <c r="JW778" s="12"/>
      <c r="JX778" s="12"/>
      <c r="JY778" s="12"/>
      <c r="JZ778" s="12"/>
      <c r="KA778" s="12"/>
      <c r="KB778" s="12"/>
      <c r="KC778" s="12"/>
      <c r="KD778" s="12"/>
      <c r="KE778" s="12"/>
      <c r="KF778" s="12"/>
      <c r="KG778" s="12"/>
      <c r="KH778" s="12"/>
      <c r="KI778" s="12"/>
      <c r="KJ778" s="12"/>
      <c r="KK778" s="12"/>
      <c r="KL778" s="12"/>
      <c r="KM778" s="12"/>
      <c r="KN778" s="12"/>
      <c r="KO778" s="12"/>
      <c r="KP778" s="12"/>
      <c r="KQ778" s="12"/>
      <c r="KR778" s="12"/>
      <c r="KS778" s="12"/>
      <c r="KT778" s="12"/>
      <c r="KU778" s="12"/>
      <c r="KV778" s="12"/>
      <c r="KW778" s="12"/>
      <c r="KX778" s="12"/>
      <c r="KY778" s="12"/>
      <c r="KZ778" s="12"/>
      <c r="LA778" s="12"/>
      <c r="LB778" s="12"/>
      <c r="LC778" s="12"/>
      <c r="LD778" s="12"/>
      <c r="LE778" s="12"/>
      <c r="LF778" s="12"/>
      <c r="LG778" s="12"/>
      <c r="LH778" s="12"/>
      <c r="LI778" s="12"/>
      <c r="LJ778" s="12"/>
      <c r="LK778" s="12"/>
      <c r="LL778" s="12"/>
      <c r="LM778" s="12"/>
      <c r="LN778" s="12"/>
      <c r="LO778" s="12"/>
      <c r="LP778" s="12"/>
      <c r="LQ778" s="12"/>
      <c r="LR778" s="12"/>
      <c r="LS778" s="12"/>
      <c r="LT778" s="12"/>
      <c r="LU778" s="12"/>
      <c r="LV778" s="12"/>
      <c r="LW778" s="12"/>
      <c r="LX778" s="12"/>
      <c r="LY778" s="12"/>
      <c r="LZ778" s="12"/>
      <c r="MA778" s="12"/>
      <c r="MB778" s="12"/>
      <c r="MC778" s="12"/>
      <c r="MD778" s="12"/>
      <c r="ME778" s="12"/>
      <c r="MF778" s="12"/>
      <c r="MG778" s="12"/>
      <c r="MH778" s="12"/>
      <c r="MI778" s="12"/>
      <c r="MJ778" s="12"/>
      <c r="MK778" s="12"/>
      <c r="ML778" s="12"/>
      <c r="MM778" s="12"/>
      <c r="MN778" s="12"/>
      <c r="MO778" s="12"/>
      <c r="MP778" s="12"/>
      <c r="MQ778" s="12"/>
      <c r="MR778" s="12"/>
      <c r="MS778" s="12"/>
      <c r="MT778" s="12"/>
      <c r="MU778" s="12"/>
      <c r="MV778" s="12"/>
      <c r="MW778" s="12"/>
      <c r="MX778" s="12"/>
      <c r="MY778" s="12"/>
      <c r="MZ778" s="12"/>
      <c r="NA778" s="12"/>
      <c r="NB778" s="12"/>
      <c r="NC778" s="12"/>
      <c r="ND778" s="12"/>
      <c r="NE778" s="12"/>
      <c r="NF778" s="12"/>
      <c r="NG778" s="12"/>
      <c r="NH778" s="12"/>
      <c r="NI778" s="12"/>
      <c r="NJ778" s="12"/>
      <c r="NK778" s="12"/>
      <c r="NL778" s="12"/>
      <c r="NM778" s="12"/>
      <c r="NN778" s="12"/>
      <c r="NO778" s="12"/>
      <c r="NP778" s="12"/>
      <c r="NQ778" s="12"/>
      <c r="NR778" s="12"/>
      <c r="NS778" s="12"/>
      <c r="NT778" s="12"/>
      <c r="NU778" s="12"/>
      <c r="NV778" s="12"/>
      <c r="NW778" s="12"/>
      <c r="NX778" s="12"/>
      <c r="NY778" s="12"/>
      <c r="NZ778" s="12"/>
      <c r="OA778" s="12"/>
      <c r="OB778" s="12"/>
      <c r="OC778" s="12"/>
      <c r="OD778" s="12"/>
      <c r="OE778" s="12"/>
      <c r="OF778" s="12"/>
      <c r="OG778" s="12"/>
      <c r="OH778" s="12"/>
      <c r="OI778" s="12"/>
      <c r="OJ778" s="12"/>
      <c r="OK778" s="12"/>
      <c r="OL778" s="12"/>
      <c r="OM778" s="12"/>
      <c r="ON778" s="12"/>
      <c r="OO778" s="12"/>
      <c r="OP778" s="12"/>
      <c r="OQ778" s="12"/>
      <c r="OR778" s="12"/>
      <c r="OS778" s="12"/>
      <c r="OT778" s="12"/>
      <c r="OU778" s="12"/>
      <c r="OV778" s="12"/>
      <c r="OW778" s="12"/>
      <c r="OX778" s="12"/>
      <c r="OY778" s="12"/>
      <c r="OZ778" s="12"/>
      <c r="PA778" s="12"/>
      <c r="PB778" s="12"/>
      <c r="PC778" s="12"/>
      <c r="PD778" s="12"/>
      <c r="PE778" s="12"/>
      <c r="PF778" s="12"/>
      <c r="PG778" s="12"/>
      <c r="PH778" s="12"/>
      <c r="PI778" s="12"/>
      <c r="PJ778" s="12"/>
      <c r="PK778" s="12"/>
      <c r="PL778" s="12"/>
      <c r="PM778" s="12"/>
      <c r="PN778" s="12"/>
      <c r="PO778" s="12"/>
      <c r="PP778" s="12"/>
    </row>
    <row r="779">
      <c r="A779" s="452"/>
      <c r="B779" s="45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  <c r="IB779" s="12"/>
      <c r="IC779" s="12"/>
      <c r="ID779" s="12"/>
      <c r="IE779" s="12"/>
      <c r="IF779" s="12"/>
      <c r="IG779" s="12"/>
      <c r="IH779" s="12"/>
      <c r="II779" s="12"/>
      <c r="IJ779" s="12"/>
      <c r="IK779" s="12"/>
      <c r="IL779" s="12"/>
      <c r="IM779" s="12"/>
      <c r="IN779" s="12"/>
      <c r="IO779" s="12"/>
      <c r="IP779" s="12"/>
      <c r="IQ779" s="12"/>
      <c r="IR779" s="12"/>
      <c r="IS779" s="12"/>
      <c r="IT779" s="12"/>
      <c r="IU779" s="12"/>
      <c r="IV779" s="12"/>
      <c r="IW779" s="12"/>
      <c r="IX779" s="12"/>
      <c r="IY779" s="12"/>
      <c r="IZ779" s="12"/>
      <c r="JA779" s="12"/>
      <c r="JB779" s="12"/>
      <c r="JC779" s="12"/>
      <c r="JD779" s="12"/>
      <c r="JE779" s="12"/>
      <c r="JF779" s="12"/>
      <c r="JG779" s="12"/>
      <c r="JH779" s="12"/>
      <c r="JI779" s="12"/>
      <c r="JJ779" s="12"/>
      <c r="JK779" s="12"/>
      <c r="JL779" s="12"/>
      <c r="JM779" s="12"/>
      <c r="JN779" s="12"/>
      <c r="JO779" s="12"/>
      <c r="JP779" s="12"/>
      <c r="JQ779" s="12"/>
      <c r="JR779" s="12"/>
      <c r="JS779" s="12"/>
      <c r="JT779" s="12"/>
      <c r="JU779" s="12"/>
      <c r="JV779" s="12"/>
      <c r="JW779" s="12"/>
      <c r="JX779" s="12"/>
      <c r="JY779" s="12"/>
      <c r="JZ779" s="12"/>
      <c r="KA779" s="12"/>
      <c r="KB779" s="12"/>
      <c r="KC779" s="12"/>
      <c r="KD779" s="12"/>
      <c r="KE779" s="12"/>
      <c r="KF779" s="12"/>
      <c r="KG779" s="12"/>
      <c r="KH779" s="12"/>
      <c r="KI779" s="12"/>
      <c r="KJ779" s="12"/>
      <c r="KK779" s="12"/>
      <c r="KL779" s="12"/>
      <c r="KM779" s="12"/>
      <c r="KN779" s="12"/>
      <c r="KO779" s="12"/>
      <c r="KP779" s="12"/>
      <c r="KQ779" s="12"/>
      <c r="KR779" s="12"/>
      <c r="KS779" s="12"/>
      <c r="KT779" s="12"/>
      <c r="KU779" s="12"/>
      <c r="KV779" s="12"/>
      <c r="KW779" s="12"/>
      <c r="KX779" s="12"/>
      <c r="KY779" s="12"/>
      <c r="KZ779" s="12"/>
      <c r="LA779" s="12"/>
      <c r="LB779" s="12"/>
      <c r="LC779" s="12"/>
      <c r="LD779" s="12"/>
      <c r="LE779" s="12"/>
      <c r="LF779" s="12"/>
      <c r="LG779" s="12"/>
      <c r="LH779" s="12"/>
      <c r="LI779" s="12"/>
      <c r="LJ779" s="12"/>
      <c r="LK779" s="12"/>
      <c r="LL779" s="12"/>
      <c r="LM779" s="12"/>
      <c r="LN779" s="12"/>
      <c r="LO779" s="12"/>
      <c r="LP779" s="12"/>
      <c r="LQ779" s="12"/>
      <c r="LR779" s="12"/>
      <c r="LS779" s="12"/>
      <c r="LT779" s="12"/>
      <c r="LU779" s="12"/>
      <c r="LV779" s="12"/>
      <c r="LW779" s="12"/>
      <c r="LX779" s="12"/>
      <c r="LY779" s="12"/>
      <c r="LZ779" s="12"/>
      <c r="MA779" s="12"/>
      <c r="MB779" s="12"/>
      <c r="MC779" s="12"/>
      <c r="MD779" s="12"/>
      <c r="ME779" s="12"/>
      <c r="MF779" s="12"/>
      <c r="MG779" s="12"/>
      <c r="MH779" s="12"/>
      <c r="MI779" s="12"/>
      <c r="MJ779" s="12"/>
      <c r="MK779" s="12"/>
      <c r="ML779" s="12"/>
      <c r="MM779" s="12"/>
      <c r="MN779" s="12"/>
      <c r="MO779" s="12"/>
      <c r="MP779" s="12"/>
      <c r="MQ779" s="12"/>
      <c r="MR779" s="12"/>
      <c r="MS779" s="12"/>
      <c r="MT779" s="12"/>
      <c r="MU779" s="12"/>
      <c r="MV779" s="12"/>
      <c r="MW779" s="12"/>
      <c r="MX779" s="12"/>
      <c r="MY779" s="12"/>
      <c r="MZ779" s="12"/>
      <c r="NA779" s="12"/>
      <c r="NB779" s="12"/>
      <c r="NC779" s="12"/>
      <c r="ND779" s="12"/>
      <c r="NE779" s="12"/>
      <c r="NF779" s="12"/>
      <c r="NG779" s="12"/>
      <c r="NH779" s="12"/>
      <c r="NI779" s="12"/>
      <c r="NJ779" s="12"/>
      <c r="NK779" s="12"/>
      <c r="NL779" s="12"/>
      <c r="NM779" s="12"/>
      <c r="NN779" s="12"/>
      <c r="NO779" s="12"/>
      <c r="NP779" s="12"/>
      <c r="NQ779" s="12"/>
      <c r="NR779" s="12"/>
      <c r="NS779" s="12"/>
      <c r="NT779" s="12"/>
      <c r="NU779" s="12"/>
      <c r="NV779" s="12"/>
      <c r="NW779" s="12"/>
      <c r="NX779" s="12"/>
      <c r="NY779" s="12"/>
      <c r="NZ779" s="12"/>
      <c r="OA779" s="12"/>
      <c r="OB779" s="12"/>
      <c r="OC779" s="12"/>
      <c r="OD779" s="12"/>
      <c r="OE779" s="12"/>
      <c r="OF779" s="12"/>
      <c r="OG779" s="12"/>
      <c r="OH779" s="12"/>
      <c r="OI779" s="12"/>
      <c r="OJ779" s="12"/>
      <c r="OK779" s="12"/>
      <c r="OL779" s="12"/>
      <c r="OM779" s="12"/>
      <c r="ON779" s="12"/>
      <c r="OO779" s="12"/>
      <c r="OP779" s="12"/>
      <c r="OQ779" s="12"/>
      <c r="OR779" s="12"/>
      <c r="OS779" s="12"/>
      <c r="OT779" s="12"/>
      <c r="OU779" s="12"/>
      <c r="OV779" s="12"/>
      <c r="OW779" s="12"/>
      <c r="OX779" s="12"/>
      <c r="OY779" s="12"/>
      <c r="OZ779" s="12"/>
      <c r="PA779" s="12"/>
      <c r="PB779" s="12"/>
      <c r="PC779" s="12"/>
      <c r="PD779" s="12"/>
      <c r="PE779" s="12"/>
      <c r="PF779" s="12"/>
      <c r="PG779" s="12"/>
      <c r="PH779" s="12"/>
      <c r="PI779" s="12"/>
      <c r="PJ779" s="12"/>
      <c r="PK779" s="12"/>
      <c r="PL779" s="12"/>
      <c r="PM779" s="12"/>
      <c r="PN779" s="12"/>
      <c r="PO779" s="12"/>
      <c r="PP779" s="12"/>
    </row>
    <row r="780">
      <c r="A780" s="452"/>
      <c r="B780" s="45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  <c r="HZ780" s="12"/>
      <c r="IA780" s="12"/>
      <c r="IB780" s="12"/>
      <c r="IC780" s="12"/>
      <c r="ID780" s="12"/>
      <c r="IE780" s="12"/>
      <c r="IF780" s="12"/>
      <c r="IG780" s="12"/>
      <c r="IH780" s="12"/>
      <c r="II780" s="12"/>
      <c r="IJ780" s="12"/>
      <c r="IK780" s="12"/>
      <c r="IL780" s="12"/>
      <c r="IM780" s="12"/>
      <c r="IN780" s="12"/>
      <c r="IO780" s="12"/>
      <c r="IP780" s="12"/>
      <c r="IQ780" s="12"/>
      <c r="IR780" s="12"/>
      <c r="IS780" s="12"/>
      <c r="IT780" s="12"/>
      <c r="IU780" s="12"/>
      <c r="IV780" s="12"/>
      <c r="IW780" s="12"/>
      <c r="IX780" s="12"/>
      <c r="IY780" s="12"/>
      <c r="IZ780" s="12"/>
      <c r="JA780" s="12"/>
      <c r="JB780" s="12"/>
      <c r="JC780" s="12"/>
      <c r="JD780" s="12"/>
      <c r="JE780" s="12"/>
      <c r="JF780" s="12"/>
      <c r="JG780" s="12"/>
      <c r="JH780" s="12"/>
      <c r="JI780" s="12"/>
      <c r="JJ780" s="12"/>
      <c r="JK780" s="12"/>
      <c r="JL780" s="12"/>
      <c r="JM780" s="12"/>
      <c r="JN780" s="12"/>
      <c r="JO780" s="12"/>
      <c r="JP780" s="12"/>
      <c r="JQ780" s="12"/>
      <c r="JR780" s="12"/>
      <c r="JS780" s="12"/>
      <c r="JT780" s="12"/>
      <c r="JU780" s="12"/>
      <c r="JV780" s="12"/>
      <c r="JW780" s="12"/>
      <c r="JX780" s="12"/>
      <c r="JY780" s="12"/>
      <c r="JZ780" s="12"/>
      <c r="KA780" s="12"/>
      <c r="KB780" s="12"/>
      <c r="KC780" s="12"/>
      <c r="KD780" s="12"/>
      <c r="KE780" s="12"/>
      <c r="KF780" s="12"/>
      <c r="KG780" s="12"/>
      <c r="KH780" s="12"/>
      <c r="KI780" s="12"/>
      <c r="KJ780" s="12"/>
      <c r="KK780" s="12"/>
      <c r="KL780" s="12"/>
      <c r="KM780" s="12"/>
      <c r="KN780" s="12"/>
      <c r="KO780" s="12"/>
      <c r="KP780" s="12"/>
      <c r="KQ780" s="12"/>
      <c r="KR780" s="12"/>
      <c r="KS780" s="12"/>
      <c r="KT780" s="12"/>
      <c r="KU780" s="12"/>
      <c r="KV780" s="12"/>
      <c r="KW780" s="12"/>
      <c r="KX780" s="12"/>
      <c r="KY780" s="12"/>
      <c r="KZ780" s="12"/>
      <c r="LA780" s="12"/>
      <c r="LB780" s="12"/>
      <c r="LC780" s="12"/>
      <c r="LD780" s="12"/>
      <c r="LE780" s="12"/>
      <c r="LF780" s="12"/>
      <c r="LG780" s="12"/>
      <c r="LH780" s="12"/>
      <c r="LI780" s="12"/>
      <c r="LJ780" s="12"/>
      <c r="LK780" s="12"/>
      <c r="LL780" s="12"/>
      <c r="LM780" s="12"/>
      <c r="LN780" s="12"/>
      <c r="LO780" s="12"/>
      <c r="LP780" s="12"/>
      <c r="LQ780" s="12"/>
      <c r="LR780" s="12"/>
      <c r="LS780" s="12"/>
      <c r="LT780" s="12"/>
      <c r="LU780" s="12"/>
      <c r="LV780" s="12"/>
      <c r="LW780" s="12"/>
      <c r="LX780" s="12"/>
      <c r="LY780" s="12"/>
      <c r="LZ780" s="12"/>
      <c r="MA780" s="12"/>
      <c r="MB780" s="12"/>
      <c r="MC780" s="12"/>
      <c r="MD780" s="12"/>
      <c r="ME780" s="12"/>
      <c r="MF780" s="12"/>
      <c r="MG780" s="12"/>
      <c r="MH780" s="12"/>
      <c r="MI780" s="12"/>
      <c r="MJ780" s="12"/>
      <c r="MK780" s="12"/>
      <c r="ML780" s="12"/>
      <c r="MM780" s="12"/>
      <c r="MN780" s="12"/>
      <c r="MO780" s="12"/>
      <c r="MP780" s="12"/>
      <c r="MQ780" s="12"/>
      <c r="MR780" s="12"/>
      <c r="MS780" s="12"/>
      <c r="MT780" s="12"/>
      <c r="MU780" s="12"/>
      <c r="MV780" s="12"/>
      <c r="MW780" s="12"/>
      <c r="MX780" s="12"/>
      <c r="MY780" s="12"/>
      <c r="MZ780" s="12"/>
      <c r="NA780" s="12"/>
      <c r="NB780" s="12"/>
      <c r="NC780" s="12"/>
      <c r="ND780" s="12"/>
      <c r="NE780" s="12"/>
      <c r="NF780" s="12"/>
      <c r="NG780" s="12"/>
      <c r="NH780" s="12"/>
      <c r="NI780" s="12"/>
      <c r="NJ780" s="12"/>
      <c r="NK780" s="12"/>
      <c r="NL780" s="12"/>
      <c r="NM780" s="12"/>
      <c r="NN780" s="12"/>
      <c r="NO780" s="12"/>
      <c r="NP780" s="12"/>
      <c r="NQ780" s="12"/>
      <c r="NR780" s="12"/>
      <c r="NS780" s="12"/>
      <c r="NT780" s="12"/>
      <c r="NU780" s="12"/>
      <c r="NV780" s="12"/>
      <c r="NW780" s="12"/>
      <c r="NX780" s="12"/>
      <c r="NY780" s="12"/>
      <c r="NZ780" s="12"/>
      <c r="OA780" s="12"/>
      <c r="OB780" s="12"/>
      <c r="OC780" s="12"/>
      <c r="OD780" s="12"/>
      <c r="OE780" s="12"/>
      <c r="OF780" s="12"/>
      <c r="OG780" s="12"/>
      <c r="OH780" s="12"/>
      <c r="OI780" s="12"/>
      <c r="OJ780" s="12"/>
      <c r="OK780" s="12"/>
      <c r="OL780" s="12"/>
      <c r="OM780" s="12"/>
      <c r="ON780" s="12"/>
      <c r="OO780" s="12"/>
      <c r="OP780" s="12"/>
      <c r="OQ780" s="12"/>
      <c r="OR780" s="12"/>
      <c r="OS780" s="12"/>
      <c r="OT780" s="12"/>
      <c r="OU780" s="12"/>
      <c r="OV780" s="12"/>
      <c r="OW780" s="12"/>
      <c r="OX780" s="12"/>
      <c r="OY780" s="12"/>
      <c r="OZ780" s="12"/>
      <c r="PA780" s="12"/>
      <c r="PB780" s="12"/>
      <c r="PC780" s="12"/>
      <c r="PD780" s="12"/>
      <c r="PE780" s="12"/>
      <c r="PF780" s="12"/>
      <c r="PG780" s="12"/>
      <c r="PH780" s="12"/>
      <c r="PI780" s="12"/>
      <c r="PJ780" s="12"/>
      <c r="PK780" s="12"/>
      <c r="PL780" s="12"/>
      <c r="PM780" s="12"/>
      <c r="PN780" s="12"/>
      <c r="PO780" s="12"/>
      <c r="PP780" s="12"/>
    </row>
    <row r="781">
      <c r="A781" s="452"/>
      <c r="B781" s="45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  <c r="IB781" s="12"/>
      <c r="IC781" s="12"/>
      <c r="ID781" s="12"/>
      <c r="IE781" s="12"/>
      <c r="IF781" s="12"/>
      <c r="IG781" s="12"/>
      <c r="IH781" s="12"/>
      <c r="II781" s="12"/>
      <c r="IJ781" s="12"/>
      <c r="IK781" s="12"/>
      <c r="IL781" s="12"/>
      <c r="IM781" s="12"/>
      <c r="IN781" s="12"/>
      <c r="IO781" s="12"/>
      <c r="IP781" s="12"/>
      <c r="IQ781" s="12"/>
      <c r="IR781" s="12"/>
      <c r="IS781" s="12"/>
      <c r="IT781" s="12"/>
      <c r="IU781" s="12"/>
      <c r="IV781" s="12"/>
      <c r="IW781" s="12"/>
      <c r="IX781" s="12"/>
      <c r="IY781" s="12"/>
      <c r="IZ781" s="12"/>
      <c r="JA781" s="12"/>
      <c r="JB781" s="12"/>
      <c r="JC781" s="12"/>
      <c r="JD781" s="12"/>
      <c r="JE781" s="12"/>
      <c r="JF781" s="12"/>
      <c r="JG781" s="12"/>
      <c r="JH781" s="12"/>
      <c r="JI781" s="12"/>
      <c r="JJ781" s="12"/>
      <c r="JK781" s="12"/>
      <c r="JL781" s="12"/>
      <c r="JM781" s="12"/>
      <c r="JN781" s="12"/>
      <c r="JO781" s="12"/>
      <c r="JP781" s="12"/>
      <c r="JQ781" s="12"/>
      <c r="JR781" s="12"/>
      <c r="JS781" s="12"/>
      <c r="JT781" s="12"/>
      <c r="JU781" s="12"/>
      <c r="JV781" s="12"/>
      <c r="JW781" s="12"/>
      <c r="JX781" s="12"/>
      <c r="JY781" s="12"/>
      <c r="JZ781" s="12"/>
      <c r="KA781" s="12"/>
      <c r="KB781" s="12"/>
      <c r="KC781" s="12"/>
      <c r="KD781" s="12"/>
      <c r="KE781" s="12"/>
      <c r="KF781" s="12"/>
      <c r="KG781" s="12"/>
      <c r="KH781" s="12"/>
      <c r="KI781" s="12"/>
      <c r="KJ781" s="12"/>
      <c r="KK781" s="12"/>
      <c r="KL781" s="12"/>
      <c r="KM781" s="12"/>
      <c r="KN781" s="12"/>
      <c r="KO781" s="12"/>
      <c r="KP781" s="12"/>
      <c r="KQ781" s="12"/>
      <c r="KR781" s="12"/>
      <c r="KS781" s="12"/>
      <c r="KT781" s="12"/>
      <c r="KU781" s="12"/>
      <c r="KV781" s="12"/>
      <c r="KW781" s="12"/>
      <c r="KX781" s="12"/>
      <c r="KY781" s="12"/>
      <c r="KZ781" s="12"/>
      <c r="LA781" s="12"/>
      <c r="LB781" s="12"/>
      <c r="LC781" s="12"/>
      <c r="LD781" s="12"/>
      <c r="LE781" s="12"/>
      <c r="LF781" s="12"/>
      <c r="LG781" s="12"/>
      <c r="LH781" s="12"/>
      <c r="LI781" s="12"/>
      <c r="LJ781" s="12"/>
      <c r="LK781" s="12"/>
      <c r="LL781" s="12"/>
      <c r="LM781" s="12"/>
      <c r="LN781" s="12"/>
      <c r="LO781" s="12"/>
      <c r="LP781" s="12"/>
      <c r="LQ781" s="12"/>
      <c r="LR781" s="12"/>
      <c r="LS781" s="12"/>
      <c r="LT781" s="12"/>
      <c r="LU781" s="12"/>
      <c r="LV781" s="12"/>
      <c r="LW781" s="12"/>
      <c r="LX781" s="12"/>
      <c r="LY781" s="12"/>
      <c r="LZ781" s="12"/>
      <c r="MA781" s="12"/>
      <c r="MB781" s="12"/>
      <c r="MC781" s="12"/>
      <c r="MD781" s="12"/>
      <c r="ME781" s="12"/>
      <c r="MF781" s="12"/>
      <c r="MG781" s="12"/>
      <c r="MH781" s="12"/>
      <c r="MI781" s="12"/>
      <c r="MJ781" s="12"/>
      <c r="MK781" s="12"/>
      <c r="ML781" s="12"/>
      <c r="MM781" s="12"/>
      <c r="MN781" s="12"/>
      <c r="MO781" s="12"/>
      <c r="MP781" s="12"/>
      <c r="MQ781" s="12"/>
      <c r="MR781" s="12"/>
      <c r="MS781" s="12"/>
      <c r="MT781" s="12"/>
      <c r="MU781" s="12"/>
      <c r="MV781" s="12"/>
      <c r="MW781" s="12"/>
      <c r="MX781" s="12"/>
      <c r="MY781" s="12"/>
      <c r="MZ781" s="12"/>
      <c r="NA781" s="12"/>
      <c r="NB781" s="12"/>
      <c r="NC781" s="12"/>
      <c r="ND781" s="12"/>
      <c r="NE781" s="12"/>
      <c r="NF781" s="12"/>
      <c r="NG781" s="12"/>
      <c r="NH781" s="12"/>
      <c r="NI781" s="12"/>
      <c r="NJ781" s="12"/>
      <c r="NK781" s="12"/>
      <c r="NL781" s="12"/>
      <c r="NM781" s="12"/>
      <c r="NN781" s="12"/>
      <c r="NO781" s="12"/>
      <c r="NP781" s="12"/>
      <c r="NQ781" s="12"/>
      <c r="NR781" s="12"/>
      <c r="NS781" s="12"/>
      <c r="NT781" s="12"/>
      <c r="NU781" s="12"/>
      <c r="NV781" s="12"/>
      <c r="NW781" s="12"/>
      <c r="NX781" s="12"/>
      <c r="NY781" s="12"/>
      <c r="NZ781" s="12"/>
      <c r="OA781" s="12"/>
      <c r="OB781" s="12"/>
      <c r="OC781" s="12"/>
      <c r="OD781" s="12"/>
      <c r="OE781" s="12"/>
      <c r="OF781" s="12"/>
      <c r="OG781" s="12"/>
      <c r="OH781" s="12"/>
      <c r="OI781" s="12"/>
      <c r="OJ781" s="12"/>
      <c r="OK781" s="12"/>
      <c r="OL781" s="12"/>
      <c r="OM781" s="12"/>
      <c r="ON781" s="12"/>
      <c r="OO781" s="12"/>
      <c r="OP781" s="12"/>
      <c r="OQ781" s="12"/>
      <c r="OR781" s="12"/>
      <c r="OS781" s="12"/>
      <c r="OT781" s="12"/>
      <c r="OU781" s="12"/>
      <c r="OV781" s="12"/>
      <c r="OW781" s="12"/>
      <c r="OX781" s="12"/>
      <c r="OY781" s="12"/>
      <c r="OZ781" s="12"/>
      <c r="PA781" s="12"/>
      <c r="PB781" s="12"/>
      <c r="PC781" s="12"/>
      <c r="PD781" s="12"/>
      <c r="PE781" s="12"/>
      <c r="PF781" s="12"/>
      <c r="PG781" s="12"/>
      <c r="PH781" s="12"/>
      <c r="PI781" s="12"/>
      <c r="PJ781" s="12"/>
      <c r="PK781" s="12"/>
      <c r="PL781" s="12"/>
      <c r="PM781" s="12"/>
      <c r="PN781" s="12"/>
      <c r="PO781" s="12"/>
      <c r="PP781" s="12"/>
    </row>
    <row r="782">
      <c r="A782" s="452"/>
      <c r="B782" s="45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  <c r="IB782" s="12"/>
      <c r="IC782" s="12"/>
      <c r="ID782" s="12"/>
      <c r="IE782" s="12"/>
      <c r="IF782" s="12"/>
      <c r="IG782" s="12"/>
      <c r="IH782" s="12"/>
      <c r="II782" s="12"/>
      <c r="IJ782" s="12"/>
      <c r="IK782" s="12"/>
      <c r="IL782" s="12"/>
      <c r="IM782" s="12"/>
      <c r="IN782" s="12"/>
      <c r="IO782" s="12"/>
      <c r="IP782" s="12"/>
      <c r="IQ782" s="12"/>
      <c r="IR782" s="12"/>
      <c r="IS782" s="12"/>
      <c r="IT782" s="12"/>
      <c r="IU782" s="12"/>
      <c r="IV782" s="12"/>
      <c r="IW782" s="12"/>
      <c r="IX782" s="12"/>
      <c r="IY782" s="12"/>
      <c r="IZ782" s="12"/>
      <c r="JA782" s="12"/>
      <c r="JB782" s="12"/>
      <c r="JC782" s="12"/>
      <c r="JD782" s="12"/>
      <c r="JE782" s="12"/>
      <c r="JF782" s="12"/>
      <c r="JG782" s="12"/>
      <c r="JH782" s="12"/>
      <c r="JI782" s="12"/>
      <c r="JJ782" s="12"/>
      <c r="JK782" s="12"/>
      <c r="JL782" s="12"/>
      <c r="JM782" s="12"/>
      <c r="JN782" s="12"/>
      <c r="JO782" s="12"/>
      <c r="JP782" s="12"/>
      <c r="JQ782" s="12"/>
      <c r="JR782" s="12"/>
      <c r="JS782" s="12"/>
      <c r="JT782" s="12"/>
      <c r="JU782" s="12"/>
      <c r="JV782" s="12"/>
      <c r="JW782" s="12"/>
      <c r="JX782" s="12"/>
      <c r="JY782" s="12"/>
      <c r="JZ782" s="12"/>
      <c r="KA782" s="12"/>
      <c r="KB782" s="12"/>
      <c r="KC782" s="12"/>
      <c r="KD782" s="12"/>
      <c r="KE782" s="12"/>
      <c r="KF782" s="12"/>
      <c r="KG782" s="12"/>
      <c r="KH782" s="12"/>
      <c r="KI782" s="12"/>
      <c r="KJ782" s="12"/>
      <c r="KK782" s="12"/>
      <c r="KL782" s="12"/>
      <c r="KM782" s="12"/>
      <c r="KN782" s="12"/>
      <c r="KO782" s="12"/>
      <c r="KP782" s="12"/>
      <c r="KQ782" s="12"/>
      <c r="KR782" s="12"/>
      <c r="KS782" s="12"/>
      <c r="KT782" s="12"/>
      <c r="KU782" s="12"/>
      <c r="KV782" s="12"/>
      <c r="KW782" s="12"/>
      <c r="KX782" s="12"/>
      <c r="KY782" s="12"/>
      <c r="KZ782" s="12"/>
      <c r="LA782" s="12"/>
      <c r="LB782" s="12"/>
      <c r="LC782" s="12"/>
      <c r="LD782" s="12"/>
      <c r="LE782" s="12"/>
      <c r="LF782" s="12"/>
      <c r="LG782" s="12"/>
      <c r="LH782" s="12"/>
      <c r="LI782" s="12"/>
      <c r="LJ782" s="12"/>
      <c r="LK782" s="12"/>
      <c r="LL782" s="12"/>
      <c r="LM782" s="12"/>
      <c r="LN782" s="12"/>
      <c r="LO782" s="12"/>
      <c r="LP782" s="12"/>
      <c r="LQ782" s="12"/>
      <c r="LR782" s="12"/>
      <c r="LS782" s="12"/>
      <c r="LT782" s="12"/>
      <c r="LU782" s="12"/>
      <c r="LV782" s="12"/>
      <c r="LW782" s="12"/>
      <c r="LX782" s="12"/>
      <c r="LY782" s="12"/>
      <c r="LZ782" s="12"/>
      <c r="MA782" s="12"/>
      <c r="MB782" s="12"/>
      <c r="MC782" s="12"/>
      <c r="MD782" s="12"/>
      <c r="ME782" s="12"/>
      <c r="MF782" s="12"/>
      <c r="MG782" s="12"/>
      <c r="MH782" s="12"/>
      <c r="MI782" s="12"/>
      <c r="MJ782" s="12"/>
      <c r="MK782" s="12"/>
      <c r="ML782" s="12"/>
      <c r="MM782" s="12"/>
      <c r="MN782" s="12"/>
      <c r="MO782" s="12"/>
      <c r="MP782" s="12"/>
      <c r="MQ782" s="12"/>
      <c r="MR782" s="12"/>
      <c r="MS782" s="12"/>
      <c r="MT782" s="12"/>
      <c r="MU782" s="12"/>
      <c r="MV782" s="12"/>
      <c r="MW782" s="12"/>
      <c r="MX782" s="12"/>
      <c r="MY782" s="12"/>
      <c r="MZ782" s="12"/>
      <c r="NA782" s="12"/>
      <c r="NB782" s="12"/>
      <c r="NC782" s="12"/>
      <c r="ND782" s="12"/>
      <c r="NE782" s="12"/>
      <c r="NF782" s="12"/>
      <c r="NG782" s="12"/>
      <c r="NH782" s="12"/>
      <c r="NI782" s="12"/>
      <c r="NJ782" s="12"/>
      <c r="NK782" s="12"/>
      <c r="NL782" s="12"/>
      <c r="NM782" s="12"/>
      <c r="NN782" s="12"/>
      <c r="NO782" s="12"/>
      <c r="NP782" s="12"/>
      <c r="NQ782" s="12"/>
      <c r="NR782" s="12"/>
      <c r="NS782" s="12"/>
      <c r="NT782" s="12"/>
      <c r="NU782" s="12"/>
      <c r="NV782" s="12"/>
      <c r="NW782" s="12"/>
      <c r="NX782" s="12"/>
      <c r="NY782" s="12"/>
      <c r="NZ782" s="12"/>
      <c r="OA782" s="12"/>
      <c r="OB782" s="12"/>
      <c r="OC782" s="12"/>
      <c r="OD782" s="12"/>
      <c r="OE782" s="12"/>
      <c r="OF782" s="12"/>
      <c r="OG782" s="12"/>
      <c r="OH782" s="12"/>
      <c r="OI782" s="12"/>
      <c r="OJ782" s="12"/>
      <c r="OK782" s="12"/>
      <c r="OL782" s="12"/>
      <c r="OM782" s="12"/>
      <c r="ON782" s="12"/>
      <c r="OO782" s="12"/>
      <c r="OP782" s="12"/>
      <c r="OQ782" s="12"/>
      <c r="OR782" s="12"/>
      <c r="OS782" s="12"/>
      <c r="OT782" s="12"/>
      <c r="OU782" s="12"/>
      <c r="OV782" s="12"/>
      <c r="OW782" s="12"/>
      <c r="OX782" s="12"/>
      <c r="OY782" s="12"/>
      <c r="OZ782" s="12"/>
      <c r="PA782" s="12"/>
      <c r="PB782" s="12"/>
      <c r="PC782" s="12"/>
      <c r="PD782" s="12"/>
      <c r="PE782" s="12"/>
      <c r="PF782" s="12"/>
      <c r="PG782" s="12"/>
      <c r="PH782" s="12"/>
      <c r="PI782" s="12"/>
      <c r="PJ782" s="12"/>
      <c r="PK782" s="12"/>
      <c r="PL782" s="12"/>
      <c r="PM782" s="12"/>
      <c r="PN782" s="12"/>
      <c r="PO782" s="12"/>
      <c r="PP782" s="12"/>
    </row>
    <row r="783">
      <c r="A783" s="452"/>
      <c r="B783" s="45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  <c r="HZ783" s="12"/>
      <c r="IA783" s="12"/>
      <c r="IB783" s="12"/>
      <c r="IC783" s="12"/>
      <c r="ID783" s="12"/>
      <c r="IE783" s="12"/>
      <c r="IF783" s="12"/>
      <c r="IG783" s="12"/>
      <c r="IH783" s="12"/>
      <c r="II783" s="12"/>
      <c r="IJ783" s="12"/>
      <c r="IK783" s="12"/>
      <c r="IL783" s="12"/>
      <c r="IM783" s="12"/>
      <c r="IN783" s="12"/>
      <c r="IO783" s="12"/>
      <c r="IP783" s="12"/>
      <c r="IQ783" s="12"/>
      <c r="IR783" s="12"/>
      <c r="IS783" s="12"/>
      <c r="IT783" s="12"/>
      <c r="IU783" s="12"/>
      <c r="IV783" s="12"/>
      <c r="IW783" s="12"/>
      <c r="IX783" s="12"/>
      <c r="IY783" s="12"/>
      <c r="IZ783" s="12"/>
      <c r="JA783" s="12"/>
      <c r="JB783" s="12"/>
      <c r="JC783" s="12"/>
      <c r="JD783" s="12"/>
      <c r="JE783" s="12"/>
      <c r="JF783" s="12"/>
      <c r="JG783" s="12"/>
      <c r="JH783" s="12"/>
      <c r="JI783" s="12"/>
      <c r="JJ783" s="12"/>
      <c r="JK783" s="12"/>
      <c r="JL783" s="12"/>
      <c r="JM783" s="12"/>
      <c r="JN783" s="12"/>
      <c r="JO783" s="12"/>
      <c r="JP783" s="12"/>
      <c r="JQ783" s="12"/>
      <c r="JR783" s="12"/>
      <c r="JS783" s="12"/>
      <c r="JT783" s="12"/>
      <c r="JU783" s="12"/>
      <c r="JV783" s="12"/>
      <c r="JW783" s="12"/>
      <c r="JX783" s="12"/>
      <c r="JY783" s="12"/>
      <c r="JZ783" s="12"/>
      <c r="KA783" s="12"/>
      <c r="KB783" s="12"/>
      <c r="KC783" s="12"/>
      <c r="KD783" s="12"/>
      <c r="KE783" s="12"/>
      <c r="KF783" s="12"/>
      <c r="KG783" s="12"/>
      <c r="KH783" s="12"/>
      <c r="KI783" s="12"/>
      <c r="KJ783" s="12"/>
      <c r="KK783" s="12"/>
      <c r="KL783" s="12"/>
      <c r="KM783" s="12"/>
      <c r="KN783" s="12"/>
      <c r="KO783" s="12"/>
      <c r="KP783" s="12"/>
      <c r="KQ783" s="12"/>
      <c r="KR783" s="12"/>
      <c r="KS783" s="12"/>
      <c r="KT783" s="12"/>
      <c r="KU783" s="12"/>
      <c r="KV783" s="12"/>
      <c r="KW783" s="12"/>
      <c r="KX783" s="12"/>
      <c r="KY783" s="12"/>
      <c r="KZ783" s="12"/>
      <c r="LA783" s="12"/>
      <c r="LB783" s="12"/>
      <c r="LC783" s="12"/>
      <c r="LD783" s="12"/>
      <c r="LE783" s="12"/>
      <c r="LF783" s="12"/>
      <c r="LG783" s="12"/>
      <c r="LH783" s="12"/>
      <c r="LI783" s="12"/>
      <c r="LJ783" s="12"/>
      <c r="LK783" s="12"/>
      <c r="LL783" s="12"/>
      <c r="LM783" s="12"/>
      <c r="LN783" s="12"/>
      <c r="LO783" s="12"/>
      <c r="LP783" s="12"/>
      <c r="LQ783" s="12"/>
      <c r="LR783" s="12"/>
      <c r="LS783" s="12"/>
      <c r="LT783" s="12"/>
      <c r="LU783" s="12"/>
      <c r="LV783" s="12"/>
      <c r="LW783" s="12"/>
      <c r="LX783" s="12"/>
      <c r="LY783" s="12"/>
      <c r="LZ783" s="12"/>
      <c r="MA783" s="12"/>
      <c r="MB783" s="12"/>
      <c r="MC783" s="12"/>
      <c r="MD783" s="12"/>
      <c r="ME783" s="12"/>
      <c r="MF783" s="12"/>
      <c r="MG783" s="12"/>
      <c r="MH783" s="12"/>
      <c r="MI783" s="12"/>
      <c r="MJ783" s="12"/>
      <c r="MK783" s="12"/>
      <c r="ML783" s="12"/>
      <c r="MM783" s="12"/>
      <c r="MN783" s="12"/>
      <c r="MO783" s="12"/>
      <c r="MP783" s="12"/>
      <c r="MQ783" s="12"/>
      <c r="MR783" s="12"/>
      <c r="MS783" s="12"/>
      <c r="MT783" s="12"/>
      <c r="MU783" s="12"/>
      <c r="MV783" s="12"/>
      <c r="MW783" s="12"/>
      <c r="MX783" s="12"/>
      <c r="MY783" s="12"/>
      <c r="MZ783" s="12"/>
      <c r="NA783" s="12"/>
      <c r="NB783" s="12"/>
      <c r="NC783" s="12"/>
      <c r="ND783" s="12"/>
      <c r="NE783" s="12"/>
      <c r="NF783" s="12"/>
      <c r="NG783" s="12"/>
      <c r="NH783" s="12"/>
      <c r="NI783" s="12"/>
      <c r="NJ783" s="12"/>
      <c r="NK783" s="12"/>
      <c r="NL783" s="12"/>
      <c r="NM783" s="12"/>
      <c r="NN783" s="12"/>
      <c r="NO783" s="12"/>
      <c r="NP783" s="12"/>
      <c r="NQ783" s="12"/>
      <c r="NR783" s="12"/>
      <c r="NS783" s="12"/>
      <c r="NT783" s="12"/>
      <c r="NU783" s="12"/>
      <c r="NV783" s="12"/>
      <c r="NW783" s="12"/>
      <c r="NX783" s="12"/>
      <c r="NY783" s="12"/>
      <c r="NZ783" s="12"/>
      <c r="OA783" s="12"/>
      <c r="OB783" s="12"/>
      <c r="OC783" s="12"/>
      <c r="OD783" s="12"/>
      <c r="OE783" s="12"/>
      <c r="OF783" s="12"/>
      <c r="OG783" s="12"/>
      <c r="OH783" s="12"/>
      <c r="OI783" s="12"/>
      <c r="OJ783" s="12"/>
      <c r="OK783" s="12"/>
      <c r="OL783" s="12"/>
      <c r="OM783" s="12"/>
      <c r="ON783" s="12"/>
      <c r="OO783" s="12"/>
      <c r="OP783" s="12"/>
      <c r="OQ783" s="12"/>
      <c r="OR783" s="12"/>
      <c r="OS783" s="12"/>
      <c r="OT783" s="12"/>
      <c r="OU783" s="12"/>
      <c r="OV783" s="12"/>
      <c r="OW783" s="12"/>
      <c r="OX783" s="12"/>
      <c r="OY783" s="12"/>
      <c r="OZ783" s="12"/>
      <c r="PA783" s="12"/>
      <c r="PB783" s="12"/>
      <c r="PC783" s="12"/>
      <c r="PD783" s="12"/>
      <c r="PE783" s="12"/>
      <c r="PF783" s="12"/>
      <c r="PG783" s="12"/>
      <c r="PH783" s="12"/>
      <c r="PI783" s="12"/>
      <c r="PJ783" s="12"/>
      <c r="PK783" s="12"/>
      <c r="PL783" s="12"/>
      <c r="PM783" s="12"/>
      <c r="PN783" s="12"/>
      <c r="PO783" s="12"/>
      <c r="PP783" s="12"/>
    </row>
    <row r="784">
      <c r="A784" s="452"/>
      <c r="B784" s="45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  <c r="IU784" s="12"/>
      <c r="IV784" s="12"/>
      <c r="IW784" s="12"/>
      <c r="IX784" s="12"/>
      <c r="IY784" s="12"/>
      <c r="IZ784" s="12"/>
      <c r="JA784" s="12"/>
      <c r="JB784" s="12"/>
      <c r="JC784" s="12"/>
      <c r="JD784" s="12"/>
      <c r="JE784" s="12"/>
      <c r="JF784" s="12"/>
      <c r="JG784" s="12"/>
      <c r="JH784" s="12"/>
      <c r="JI784" s="12"/>
      <c r="JJ784" s="12"/>
      <c r="JK784" s="12"/>
      <c r="JL784" s="12"/>
      <c r="JM784" s="12"/>
      <c r="JN784" s="12"/>
      <c r="JO784" s="12"/>
      <c r="JP784" s="12"/>
      <c r="JQ784" s="12"/>
      <c r="JR784" s="12"/>
      <c r="JS784" s="12"/>
      <c r="JT784" s="12"/>
      <c r="JU784" s="12"/>
      <c r="JV784" s="12"/>
      <c r="JW784" s="12"/>
      <c r="JX784" s="12"/>
      <c r="JY784" s="12"/>
      <c r="JZ784" s="12"/>
      <c r="KA784" s="12"/>
      <c r="KB784" s="12"/>
      <c r="KC784" s="12"/>
      <c r="KD784" s="12"/>
      <c r="KE784" s="12"/>
      <c r="KF784" s="12"/>
      <c r="KG784" s="12"/>
      <c r="KH784" s="12"/>
      <c r="KI784" s="12"/>
      <c r="KJ784" s="12"/>
      <c r="KK784" s="12"/>
      <c r="KL784" s="12"/>
      <c r="KM784" s="12"/>
      <c r="KN784" s="12"/>
      <c r="KO784" s="12"/>
      <c r="KP784" s="12"/>
      <c r="KQ784" s="12"/>
      <c r="KR784" s="12"/>
      <c r="KS784" s="12"/>
      <c r="KT784" s="12"/>
      <c r="KU784" s="12"/>
      <c r="KV784" s="12"/>
      <c r="KW784" s="12"/>
      <c r="KX784" s="12"/>
      <c r="KY784" s="12"/>
      <c r="KZ784" s="12"/>
      <c r="LA784" s="12"/>
      <c r="LB784" s="12"/>
      <c r="LC784" s="12"/>
      <c r="LD784" s="12"/>
      <c r="LE784" s="12"/>
      <c r="LF784" s="12"/>
      <c r="LG784" s="12"/>
      <c r="LH784" s="12"/>
      <c r="LI784" s="12"/>
      <c r="LJ784" s="12"/>
      <c r="LK784" s="12"/>
      <c r="LL784" s="12"/>
      <c r="LM784" s="12"/>
      <c r="LN784" s="12"/>
      <c r="LO784" s="12"/>
      <c r="LP784" s="12"/>
      <c r="LQ784" s="12"/>
      <c r="LR784" s="12"/>
      <c r="LS784" s="12"/>
      <c r="LT784" s="12"/>
      <c r="LU784" s="12"/>
      <c r="LV784" s="12"/>
      <c r="LW784" s="12"/>
      <c r="LX784" s="12"/>
      <c r="LY784" s="12"/>
      <c r="LZ784" s="12"/>
      <c r="MA784" s="12"/>
      <c r="MB784" s="12"/>
      <c r="MC784" s="12"/>
      <c r="MD784" s="12"/>
      <c r="ME784" s="12"/>
      <c r="MF784" s="12"/>
      <c r="MG784" s="12"/>
      <c r="MH784" s="12"/>
      <c r="MI784" s="12"/>
      <c r="MJ784" s="12"/>
      <c r="MK784" s="12"/>
      <c r="ML784" s="12"/>
      <c r="MM784" s="12"/>
      <c r="MN784" s="12"/>
      <c r="MO784" s="12"/>
      <c r="MP784" s="12"/>
      <c r="MQ784" s="12"/>
      <c r="MR784" s="12"/>
      <c r="MS784" s="12"/>
      <c r="MT784" s="12"/>
      <c r="MU784" s="12"/>
      <c r="MV784" s="12"/>
      <c r="MW784" s="12"/>
      <c r="MX784" s="12"/>
      <c r="MY784" s="12"/>
      <c r="MZ784" s="12"/>
      <c r="NA784" s="12"/>
      <c r="NB784" s="12"/>
      <c r="NC784" s="12"/>
      <c r="ND784" s="12"/>
      <c r="NE784" s="12"/>
      <c r="NF784" s="12"/>
      <c r="NG784" s="12"/>
      <c r="NH784" s="12"/>
      <c r="NI784" s="12"/>
      <c r="NJ784" s="12"/>
      <c r="NK784" s="12"/>
      <c r="NL784" s="12"/>
      <c r="NM784" s="12"/>
      <c r="NN784" s="12"/>
      <c r="NO784" s="12"/>
      <c r="NP784" s="12"/>
      <c r="NQ784" s="12"/>
      <c r="NR784" s="12"/>
      <c r="NS784" s="12"/>
      <c r="NT784" s="12"/>
      <c r="NU784" s="12"/>
      <c r="NV784" s="12"/>
      <c r="NW784" s="12"/>
      <c r="NX784" s="12"/>
      <c r="NY784" s="12"/>
      <c r="NZ784" s="12"/>
      <c r="OA784" s="12"/>
      <c r="OB784" s="12"/>
      <c r="OC784" s="12"/>
      <c r="OD784" s="12"/>
      <c r="OE784" s="12"/>
      <c r="OF784" s="12"/>
      <c r="OG784" s="12"/>
      <c r="OH784" s="12"/>
      <c r="OI784" s="12"/>
      <c r="OJ784" s="12"/>
      <c r="OK784" s="12"/>
      <c r="OL784" s="12"/>
      <c r="OM784" s="12"/>
      <c r="ON784" s="12"/>
      <c r="OO784" s="12"/>
      <c r="OP784" s="12"/>
      <c r="OQ784" s="12"/>
      <c r="OR784" s="12"/>
      <c r="OS784" s="12"/>
      <c r="OT784" s="12"/>
      <c r="OU784" s="12"/>
      <c r="OV784" s="12"/>
      <c r="OW784" s="12"/>
      <c r="OX784" s="12"/>
      <c r="OY784" s="12"/>
      <c r="OZ784" s="12"/>
      <c r="PA784" s="12"/>
      <c r="PB784" s="12"/>
      <c r="PC784" s="12"/>
      <c r="PD784" s="12"/>
      <c r="PE784" s="12"/>
      <c r="PF784" s="12"/>
      <c r="PG784" s="12"/>
      <c r="PH784" s="12"/>
      <c r="PI784" s="12"/>
      <c r="PJ784" s="12"/>
      <c r="PK784" s="12"/>
      <c r="PL784" s="12"/>
      <c r="PM784" s="12"/>
      <c r="PN784" s="12"/>
      <c r="PO784" s="12"/>
      <c r="PP784" s="12"/>
    </row>
    <row r="785">
      <c r="A785" s="452"/>
      <c r="B785" s="45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  <c r="IV785" s="12"/>
      <c r="IW785" s="12"/>
      <c r="IX785" s="12"/>
      <c r="IY785" s="12"/>
      <c r="IZ785" s="12"/>
      <c r="JA785" s="12"/>
      <c r="JB785" s="12"/>
      <c r="JC785" s="12"/>
      <c r="JD785" s="12"/>
      <c r="JE785" s="12"/>
      <c r="JF785" s="12"/>
      <c r="JG785" s="12"/>
      <c r="JH785" s="12"/>
      <c r="JI785" s="12"/>
      <c r="JJ785" s="12"/>
      <c r="JK785" s="12"/>
      <c r="JL785" s="12"/>
      <c r="JM785" s="12"/>
      <c r="JN785" s="12"/>
      <c r="JO785" s="12"/>
      <c r="JP785" s="12"/>
      <c r="JQ785" s="12"/>
      <c r="JR785" s="12"/>
      <c r="JS785" s="12"/>
      <c r="JT785" s="12"/>
      <c r="JU785" s="12"/>
      <c r="JV785" s="12"/>
      <c r="JW785" s="12"/>
      <c r="JX785" s="12"/>
      <c r="JY785" s="12"/>
      <c r="JZ785" s="12"/>
      <c r="KA785" s="12"/>
      <c r="KB785" s="12"/>
      <c r="KC785" s="12"/>
      <c r="KD785" s="12"/>
      <c r="KE785" s="12"/>
      <c r="KF785" s="12"/>
      <c r="KG785" s="12"/>
      <c r="KH785" s="12"/>
      <c r="KI785" s="12"/>
      <c r="KJ785" s="12"/>
      <c r="KK785" s="12"/>
      <c r="KL785" s="12"/>
      <c r="KM785" s="12"/>
      <c r="KN785" s="12"/>
      <c r="KO785" s="12"/>
      <c r="KP785" s="12"/>
      <c r="KQ785" s="12"/>
      <c r="KR785" s="12"/>
      <c r="KS785" s="12"/>
      <c r="KT785" s="12"/>
      <c r="KU785" s="12"/>
      <c r="KV785" s="12"/>
      <c r="KW785" s="12"/>
      <c r="KX785" s="12"/>
      <c r="KY785" s="12"/>
      <c r="KZ785" s="12"/>
      <c r="LA785" s="12"/>
      <c r="LB785" s="12"/>
      <c r="LC785" s="12"/>
      <c r="LD785" s="12"/>
      <c r="LE785" s="12"/>
      <c r="LF785" s="12"/>
      <c r="LG785" s="12"/>
      <c r="LH785" s="12"/>
      <c r="LI785" s="12"/>
      <c r="LJ785" s="12"/>
      <c r="LK785" s="12"/>
      <c r="LL785" s="12"/>
      <c r="LM785" s="12"/>
      <c r="LN785" s="12"/>
      <c r="LO785" s="12"/>
      <c r="LP785" s="12"/>
      <c r="LQ785" s="12"/>
      <c r="LR785" s="12"/>
      <c r="LS785" s="12"/>
      <c r="LT785" s="12"/>
      <c r="LU785" s="12"/>
      <c r="LV785" s="12"/>
      <c r="LW785" s="12"/>
      <c r="LX785" s="12"/>
      <c r="LY785" s="12"/>
      <c r="LZ785" s="12"/>
      <c r="MA785" s="12"/>
      <c r="MB785" s="12"/>
      <c r="MC785" s="12"/>
      <c r="MD785" s="12"/>
      <c r="ME785" s="12"/>
      <c r="MF785" s="12"/>
      <c r="MG785" s="12"/>
      <c r="MH785" s="12"/>
      <c r="MI785" s="12"/>
      <c r="MJ785" s="12"/>
      <c r="MK785" s="12"/>
      <c r="ML785" s="12"/>
      <c r="MM785" s="12"/>
      <c r="MN785" s="12"/>
      <c r="MO785" s="12"/>
      <c r="MP785" s="12"/>
      <c r="MQ785" s="12"/>
      <c r="MR785" s="12"/>
      <c r="MS785" s="12"/>
      <c r="MT785" s="12"/>
      <c r="MU785" s="12"/>
      <c r="MV785" s="12"/>
      <c r="MW785" s="12"/>
      <c r="MX785" s="12"/>
      <c r="MY785" s="12"/>
      <c r="MZ785" s="12"/>
      <c r="NA785" s="12"/>
      <c r="NB785" s="12"/>
      <c r="NC785" s="12"/>
      <c r="ND785" s="12"/>
      <c r="NE785" s="12"/>
      <c r="NF785" s="12"/>
      <c r="NG785" s="12"/>
      <c r="NH785" s="12"/>
      <c r="NI785" s="12"/>
      <c r="NJ785" s="12"/>
      <c r="NK785" s="12"/>
      <c r="NL785" s="12"/>
      <c r="NM785" s="12"/>
      <c r="NN785" s="12"/>
      <c r="NO785" s="12"/>
      <c r="NP785" s="12"/>
      <c r="NQ785" s="12"/>
      <c r="NR785" s="12"/>
      <c r="NS785" s="12"/>
      <c r="NT785" s="12"/>
      <c r="NU785" s="12"/>
      <c r="NV785" s="12"/>
      <c r="NW785" s="12"/>
      <c r="NX785" s="12"/>
      <c r="NY785" s="12"/>
      <c r="NZ785" s="12"/>
      <c r="OA785" s="12"/>
      <c r="OB785" s="12"/>
      <c r="OC785" s="12"/>
      <c r="OD785" s="12"/>
      <c r="OE785" s="12"/>
      <c r="OF785" s="12"/>
      <c r="OG785" s="12"/>
      <c r="OH785" s="12"/>
      <c r="OI785" s="12"/>
      <c r="OJ785" s="12"/>
      <c r="OK785" s="12"/>
      <c r="OL785" s="12"/>
      <c r="OM785" s="12"/>
      <c r="ON785" s="12"/>
      <c r="OO785" s="12"/>
      <c r="OP785" s="12"/>
      <c r="OQ785" s="12"/>
      <c r="OR785" s="12"/>
      <c r="OS785" s="12"/>
      <c r="OT785" s="12"/>
      <c r="OU785" s="12"/>
      <c r="OV785" s="12"/>
      <c r="OW785" s="12"/>
      <c r="OX785" s="12"/>
      <c r="OY785" s="12"/>
      <c r="OZ785" s="12"/>
      <c r="PA785" s="12"/>
      <c r="PB785" s="12"/>
      <c r="PC785" s="12"/>
      <c r="PD785" s="12"/>
      <c r="PE785" s="12"/>
      <c r="PF785" s="12"/>
      <c r="PG785" s="12"/>
      <c r="PH785" s="12"/>
      <c r="PI785" s="12"/>
      <c r="PJ785" s="12"/>
      <c r="PK785" s="12"/>
      <c r="PL785" s="12"/>
      <c r="PM785" s="12"/>
      <c r="PN785" s="12"/>
      <c r="PO785" s="12"/>
      <c r="PP785" s="12"/>
    </row>
    <row r="786">
      <c r="A786" s="452"/>
      <c r="B786" s="45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  <c r="IB786" s="12"/>
      <c r="IC786" s="12"/>
      <c r="ID786" s="12"/>
      <c r="IE786" s="12"/>
      <c r="IF786" s="12"/>
      <c r="IG786" s="12"/>
      <c r="IH786" s="12"/>
      <c r="II786" s="12"/>
      <c r="IJ786" s="12"/>
      <c r="IK786" s="12"/>
      <c r="IL786" s="12"/>
      <c r="IM786" s="12"/>
      <c r="IN786" s="12"/>
      <c r="IO786" s="12"/>
      <c r="IP786" s="12"/>
      <c r="IQ786" s="12"/>
      <c r="IR786" s="12"/>
      <c r="IS786" s="12"/>
      <c r="IT786" s="12"/>
      <c r="IU786" s="12"/>
      <c r="IV786" s="12"/>
      <c r="IW786" s="12"/>
      <c r="IX786" s="12"/>
      <c r="IY786" s="12"/>
      <c r="IZ786" s="12"/>
      <c r="JA786" s="12"/>
      <c r="JB786" s="12"/>
      <c r="JC786" s="12"/>
      <c r="JD786" s="12"/>
      <c r="JE786" s="12"/>
      <c r="JF786" s="12"/>
      <c r="JG786" s="12"/>
      <c r="JH786" s="12"/>
      <c r="JI786" s="12"/>
      <c r="JJ786" s="12"/>
      <c r="JK786" s="12"/>
      <c r="JL786" s="12"/>
      <c r="JM786" s="12"/>
      <c r="JN786" s="12"/>
      <c r="JO786" s="12"/>
      <c r="JP786" s="12"/>
      <c r="JQ786" s="12"/>
      <c r="JR786" s="12"/>
      <c r="JS786" s="12"/>
      <c r="JT786" s="12"/>
      <c r="JU786" s="12"/>
      <c r="JV786" s="12"/>
      <c r="JW786" s="12"/>
      <c r="JX786" s="12"/>
      <c r="JY786" s="12"/>
      <c r="JZ786" s="12"/>
      <c r="KA786" s="12"/>
      <c r="KB786" s="12"/>
      <c r="KC786" s="12"/>
      <c r="KD786" s="12"/>
      <c r="KE786" s="12"/>
      <c r="KF786" s="12"/>
      <c r="KG786" s="12"/>
      <c r="KH786" s="12"/>
      <c r="KI786" s="12"/>
      <c r="KJ786" s="12"/>
      <c r="KK786" s="12"/>
      <c r="KL786" s="12"/>
      <c r="KM786" s="12"/>
      <c r="KN786" s="12"/>
      <c r="KO786" s="12"/>
      <c r="KP786" s="12"/>
      <c r="KQ786" s="12"/>
      <c r="KR786" s="12"/>
      <c r="KS786" s="12"/>
      <c r="KT786" s="12"/>
      <c r="KU786" s="12"/>
      <c r="KV786" s="12"/>
      <c r="KW786" s="12"/>
      <c r="KX786" s="12"/>
      <c r="KY786" s="12"/>
      <c r="KZ786" s="12"/>
      <c r="LA786" s="12"/>
      <c r="LB786" s="12"/>
      <c r="LC786" s="12"/>
      <c r="LD786" s="12"/>
      <c r="LE786" s="12"/>
      <c r="LF786" s="12"/>
      <c r="LG786" s="12"/>
      <c r="LH786" s="12"/>
      <c r="LI786" s="12"/>
      <c r="LJ786" s="12"/>
      <c r="LK786" s="12"/>
      <c r="LL786" s="12"/>
      <c r="LM786" s="12"/>
      <c r="LN786" s="12"/>
      <c r="LO786" s="12"/>
      <c r="LP786" s="12"/>
      <c r="LQ786" s="12"/>
      <c r="LR786" s="12"/>
      <c r="LS786" s="12"/>
      <c r="LT786" s="12"/>
      <c r="LU786" s="12"/>
      <c r="LV786" s="12"/>
      <c r="LW786" s="12"/>
      <c r="LX786" s="12"/>
      <c r="LY786" s="12"/>
      <c r="LZ786" s="12"/>
      <c r="MA786" s="12"/>
      <c r="MB786" s="12"/>
      <c r="MC786" s="12"/>
      <c r="MD786" s="12"/>
      <c r="ME786" s="12"/>
      <c r="MF786" s="12"/>
      <c r="MG786" s="12"/>
      <c r="MH786" s="12"/>
      <c r="MI786" s="12"/>
      <c r="MJ786" s="12"/>
      <c r="MK786" s="12"/>
      <c r="ML786" s="12"/>
      <c r="MM786" s="12"/>
      <c r="MN786" s="12"/>
      <c r="MO786" s="12"/>
      <c r="MP786" s="12"/>
      <c r="MQ786" s="12"/>
      <c r="MR786" s="12"/>
      <c r="MS786" s="12"/>
      <c r="MT786" s="12"/>
      <c r="MU786" s="12"/>
      <c r="MV786" s="12"/>
      <c r="MW786" s="12"/>
      <c r="MX786" s="12"/>
      <c r="MY786" s="12"/>
      <c r="MZ786" s="12"/>
      <c r="NA786" s="12"/>
      <c r="NB786" s="12"/>
      <c r="NC786" s="12"/>
      <c r="ND786" s="12"/>
      <c r="NE786" s="12"/>
      <c r="NF786" s="12"/>
      <c r="NG786" s="12"/>
      <c r="NH786" s="12"/>
      <c r="NI786" s="12"/>
      <c r="NJ786" s="12"/>
      <c r="NK786" s="12"/>
      <c r="NL786" s="12"/>
      <c r="NM786" s="12"/>
      <c r="NN786" s="12"/>
      <c r="NO786" s="12"/>
      <c r="NP786" s="12"/>
      <c r="NQ786" s="12"/>
      <c r="NR786" s="12"/>
      <c r="NS786" s="12"/>
      <c r="NT786" s="12"/>
      <c r="NU786" s="12"/>
      <c r="NV786" s="12"/>
      <c r="NW786" s="12"/>
      <c r="NX786" s="12"/>
      <c r="NY786" s="12"/>
      <c r="NZ786" s="12"/>
      <c r="OA786" s="12"/>
      <c r="OB786" s="12"/>
      <c r="OC786" s="12"/>
      <c r="OD786" s="12"/>
      <c r="OE786" s="12"/>
      <c r="OF786" s="12"/>
      <c r="OG786" s="12"/>
      <c r="OH786" s="12"/>
      <c r="OI786" s="12"/>
      <c r="OJ786" s="12"/>
      <c r="OK786" s="12"/>
      <c r="OL786" s="12"/>
      <c r="OM786" s="12"/>
      <c r="ON786" s="12"/>
      <c r="OO786" s="12"/>
      <c r="OP786" s="12"/>
      <c r="OQ786" s="12"/>
      <c r="OR786" s="12"/>
      <c r="OS786" s="12"/>
      <c r="OT786" s="12"/>
      <c r="OU786" s="12"/>
      <c r="OV786" s="12"/>
      <c r="OW786" s="12"/>
      <c r="OX786" s="12"/>
      <c r="OY786" s="12"/>
      <c r="OZ786" s="12"/>
      <c r="PA786" s="12"/>
      <c r="PB786" s="12"/>
      <c r="PC786" s="12"/>
      <c r="PD786" s="12"/>
      <c r="PE786" s="12"/>
      <c r="PF786" s="12"/>
      <c r="PG786" s="12"/>
      <c r="PH786" s="12"/>
      <c r="PI786" s="12"/>
      <c r="PJ786" s="12"/>
      <c r="PK786" s="12"/>
      <c r="PL786" s="12"/>
      <c r="PM786" s="12"/>
      <c r="PN786" s="12"/>
      <c r="PO786" s="12"/>
      <c r="PP786" s="12"/>
    </row>
    <row r="787">
      <c r="A787" s="452"/>
      <c r="B787" s="45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  <c r="IU787" s="12"/>
      <c r="IV787" s="12"/>
      <c r="IW787" s="12"/>
      <c r="IX787" s="12"/>
      <c r="IY787" s="12"/>
      <c r="IZ787" s="12"/>
      <c r="JA787" s="12"/>
      <c r="JB787" s="12"/>
      <c r="JC787" s="12"/>
      <c r="JD787" s="12"/>
      <c r="JE787" s="12"/>
      <c r="JF787" s="12"/>
      <c r="JG787" s="12"/>
      <c r="JH787" s="12"/>
      <c r="JI787" s="12"/>
      <c r="JJ787" s="12"/>
      <c r="JK787" s="12"/>
      <c r="JL787" s="12"/>
      <c r="JM787" s="12"/>
      <c r="JN787" s="12"/>
      <c r="JO787" s="12"/>
      <c r="JP787" s="12"/>
      <c r="JQ787" s="12"/>
      <c r="JR787" s="12"/>
      <c r="JS787" s="12"/>
      <c r="JT787" s="12"/>
      <c r="JU787" s="12"/>
      <c r="JV787" s="12"/>
      <c r="JW787" s="12"/>
      <c r="JX787" s="12"/>
      <c r="JY787" s="12"/>
      <c r="JZ787" s="12"/>
      <c r="KA787" s="12"/>
      <c r="KB787" s="12"/>
      <c r="KC787" s="12"/>
      <c r="KD787" s="12"/>
      <c r="KE787" s="12"/>
      <c r="KF787" s="12"/>
      <c r="KG787" s="12"/>
      <c r="KH787" s="12"/>
      <c r="KI787" s="12"/>
      <c r="KJ787" s="12"/>
      <c r="KK787" s="12"/>
      <c r="KL787" s="12"/>
      <c r="KM787" s="12"/>
      <c r="KN787" s="12"/>
      <c r="KO787" s="12"/>
      <c r="KP787" s="12"/>
      <c r="KQ787" s="12"/>
      <c r="KR787" s="12"/>
      <c r="KS787" s="12"/>
      <c r="KT787" s="12"/>
      <c r="KU787" s="12"/>
      <c r="KV787" s="12"/>
      <c r="KW787" s="12"/>
      <c r="KX787" s="12"/>
      <c r="KY787" s="12"/>
      <c r="KZ787" s="12"/>
      <c r="LA787" s="12"/>
      <c r="LB787" s="12"/>
      <c r="LC787" s="12"/>
      <c r="LD787" s="12"/>
      <c r="LE787" s="12"/>
      <c r="LF787" s="12"/>
      <c r="LG787" s="12"/>
      <c r="LH787" s="12"/>
      <c r="LI787" s="12"/>
      <c r="LJ787" s="12"/>
      <c r="LK787" s="12"/>
      <c r="LL787" s="12"/>
      <c r="LM787" s="12"/>
      <c r="LN787" s="12"/>
      <c r="LO787" s="12"/>
      <c r="LP787" s="12"/>
      <c r="LQ787" s="12"/>
      <c r="LR787" s="12"/>
      <c r="LS787" s="12"/>
      <c r="LT787" s="12"/>
      <c r="LU787" s="12"/>
      <c r="LV787" s="12"/>
      <c r="LW787" s="12"/>
      <c r="LX787" s="12"/>
      <c r="LY787" s="12"/>
      <c r="LZ787" s="12"/>
      <c r="MA787" s="12"/>
      <c r="MB787" s="12"/>
      <c r="MC787" s="12"/>
      <c r="MD787" s="12"/>
      <c r="ME787" s="12"/>
      <c r="MF787" s="12"/>
      <c r="MG787" s="12"/>
      <c r="MH787" s="12"/>
      <c r="MI787" s="12"/>
      <c r="MJ787" s="12"/>
      <c r="MK787" s="12"/>
      <c r="ML787" s="12"/>
      <c r="MM787" s="12"/>
      <c r="MN787" s="12"/>
      <c r="MO787" s="12"/>
      <c r="MP787" s="12"/>
      <c r="MQ787" s="12"/>
      <c r="MR787" s="12"/>
      <c r="MS787" s="12"/>
      <c r="MT787" s="12"/>
      <c r="MU787" s="12"/>
      <c r="MV787" s="12"/>
      <c r="MW787" s="12"/>
      <c r="MX787" s="12"/>
      <c r="MY787" s="12"/>
      <c r="MZ787" s="12"/>
      <c r="NA787" s="12"/>
      <c r="NB787" s="12"/>
      <c r="NC787" s="12"/>
      <c r="ND787" s="12"/>
      <c r="NE787" s="12"/>
      <c r="NF787" s="12"/>
      <c r="NG787" s="12"/>
      <c r="NH787" s="12"/>
      <c r="NI787" s="12"/>
      <c r="NJ787" s="12"/>
      <c r="NK787" s="12"/>
      <c r="NL787" s="12"/>
      <c r="NM787" s="12"/>
      <c r="NN787" s="12"/>
      <c r="NO787" s="12"/>
      <c r="NP787" s="12"/>
      <c r="NQ787" s="12"/>
      <c r="NR787" s="12"/>
      <c r="NS787" s="12"/>
      <c r="NT787" s="12"/>
      <c r="NU787" s="12"/>
      <c r="NV787" s="12"/>
      <c r="NW787" s="12"/>
      <c r="NX787" s="12"/>
      <c r="NY787" s="12"/>
      <c r="NZ787" s="12"/>
      <c r="OA787" s="12"/>
      <c r="OB787" s="12"/>
      <c r="OC787" s="12"/>
      <c r="OD787" s="12"/>
      <c r="OE787" s="12"/>
      <c r="OF787" s="12"/>
      <c r="OG787" s="12"/>
      <c r="OH787" s="12"/>
      <c r="OI787" s="12"/>
      <c r="OJ787" s="12"/>
      <c r="OK787" s="12"/>
      <c r="OL787" s="12"/>
      <c r="OM787" s="12"/>
      <c r="ON787" s="12"/>
      <c r="OO787" s="12"/>
      <c r="OP787" s="12"/>
      <c r="OQ787" s="12"/>
      <c r="OR787" s="12"/>
      <c r="OS787" s="12"/>
      <c r="OT787" s="12"/>
      <c r="OU787" s="12"/>
      <c r="OV787" s="12"/>
      <c r="OW787" s="12"/>
      <c r="OX787" s="12"/>
      <c r="OY787" s="12"/>
      <c r="OZ787" s="12"/>
      <c r="PA787" s="12"/>
      <c r="PB787" s="12"/>
      <c r="PC787" s="12"/>
      <c r="PD787" s="12"/>
      <c r="PE787" s="12"/>
      <c r="PF787" s="12"/>
      <c r="PG787" s="12"/>
      <c r="PH787" s="12"/>
      <c r="PI787" s="12"/>
      <c r="PJ787" s="12"/>
      <c r="PK787" s="12"/>
      <c r="PL787" s="12"/>
      <c r="PM787" s="12"/>
      <c r="PN787" s="12"/>
      <c r="PO787" s="12"/>
      <c r="PP787" s="12"/>
    </row>
    <row r="788">
      <c r="A788" s="452"/>
      <c r="B788" s="45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  <c r="IB788" s="12"/>
      <c r="IC788" s="12"/>
      <c r="ID788" s="12"/>
      <c r="IE788" s="12"/>
      <c r="IF788" s="12"/>
      <c r="IG788" s="12"/>
      <c r="IH788" s="12"/>
      <c r="II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  <c r="IU788" s="12"/>
      <c r="IV788" s="12"/>
      <c r="IW788" s="12"/>
      <c r="IX788" s="12"/>
      <c r="IY788" s="12"/>
      <c r="IZ788" s="12"/>
      <c r="JA788" s="12"/>
      <c r="JB788" s="12"/>
      <c r="JC788" s="12"/>
      <c r="JD788" s="12"/>
      <c r="JE788" s="12"/>
      <c r="JF788" s="12"/>
      <c r="JG788" s="12"/>
      <c r="JH788" s="12"/>
      <c r="JI788" s="12"/>
      <c r="JJ788" s="12"/>
      <c r="JK788" s="12"/>
      <c r="JL788" s="12"/>
      <c r="JM788" s="12"/>
      <c r="JN788" s="12"/>
      <c r="JO788" s="12"/>
      <c r="JP788" s="12"/>
      <c r="JQ788" s="12"/>
      <c r="JR788" s="12"/>
      <c r="JS788" s="12"/>
      <c r="JT788" s="12"/>
      <c r="JU788" s="12"/>
      <c r="JV788" s="12"/>
      <c r="JW788" s="12"/>
      <c r="JX788" s="12"/>
      <c r="JY788" s="12"/>
      <c r="JZ788" s="12"/>
      <c r="KA788" s="12"/>
      <c r="KB788" s="12"/>
      <c r="KC788" s="12"/>
      <c r="KD788" s="12"/>
      <c r="KE788" s="12"/>
      <c r="KF788" s="12"/>
      <c r="KG788" s="12"/>
      <c r="KH788" s="12"/>
      <c r="KI788" s="12"/>
      <c r="KJ788" s="12"/>
      <c r="KK788" s="12"/>
      <c r="KL788" s="12"/>
      <c r="KM788" s="12"/>
      <c r="KN788" s="12"/>
      <c r="KO788" s="12"/>
      <c r="KP788" s="12"/>
      <c r="KQ788" s="12"/>
      <c r="KR788" s="12"/>
      <c r="KS788" s="12"/>
      <c r="KT788" s="12"/>
      <c r="KU788" s="12"/>
      <c r="KV788" s="12"/>
      <c r="KW788" s="12"/>
      <c r="KX788" s="12"/>
      <c r="KY788" s="12"/>
      <c r="KZ788" s="12"/>
      <c r="LA788" s="12"/>
      <c r="LB788" s="12"/>
      <c r="LC788" s="12"/>
      <c r="LD788" s="12"/>
      <c r="LE788" s="12"/>
      <c r="LF788" s="12"/>
      <c r="LG788" s="12"/>
      <c r="LH788" s="12"/>
      <c r="LI788" s="12"/>
      <c r="LJ788" s="12"/>
      <c r="LK788" s="12"/>
      <c r="LL788" s="12"/>
      <c r="LM788" s="12"/>
      <c r="LN788" s="12"/>
      <c r="LO788" s="12"/>
      <c r="LP788" s="12"/>
      <c r="LQ788" s="12"/>
      <c r="LR788" s="12"/>
      <c r="LS788" s="12"/>
      <c r="LT788" s="12"/>
      <c r="LU788" s="12"/>
      <c r="LV788" s="12"/>
      <c r="LW788" s="12"/>
      <c r="LX788" s="12"/>
      <c r="LY788" s="12"/>
      <c r="LZ788" s="12"/>
      <c r="MA788" s="12"/>
      <c r="MB788" s="12"/>
      <c r="MC788" s="12"/>
      <c r="MD788" s="12"/>
      <c r="ME788" s="12"/>
      <c r="MF788" s="12"/>
      <c r="MG788" s="12"/>
      <c r="MH788" s="12"/>
      <c r="MI788" s="12"/>
      <c r="MJ788" s="12"/>
      <c r="MK788" s="12"/>
      <c r="ML788" s="12"/>
      <c r="MM788" s="12"/>
      <c r="MN788" s="12"/>
      <c r="MO788" s="12"/>
      <c r="MP788" s="12"/>
      <c r="MQ788" s="12"/>
      <c r="MR788" s="12"/>
      <c r="MS788" s="12"/>
      <c r="MT788" s="12"/>
      <c r="MU788" s="12"/>
      <c r="MV788" s="12"/>
      <c r="MW788" s="12"/>
      <c r="MX788" s="12"/>
      <c r="MY788" s="12"/>
      <c r="MZ788" s="12"/>
      <c r="NA788" s="12"/>
      <c r="NB788" s="12"/>
      <c r="NC788" s="12"/>
      <c r="ND788" s="12"/>
      <c r="NE788" s="12"/>
      <c r="NF788" s="12"/>
      <c r="NG788" s="12"/>
      <c r="NH788" s="12"/>
      <c r="NI788" s="12"/>
      <c r="NJ788" s="12"/>
      <c r="NK788" s="12"/>
      <c r="NL788" s="12"/>
      <c r="NM788" s="12"/>
      <c r="NN788" s="12"/>
      <c r="NO788" s="12"/>
      <c r="NP788" s="12"/>
      <c r="NQ788" s="12"/>
      <c r="NR788" s="12"/>
      <c r="NS788" s="12"/>
      <c r="NT788" s="12"/>
      <c r="NU788" s="12"/>
      <c r="NV788" s="12"/>
      <c r="NW788" s="12"/>
      <c r="NX788" s="12"/>
      <c r="NY788" s="12"/>
      <c r="NZ788" s="12"/>
      <c r="OA788" s="12"/>
      <c r="OB788" s="12"/>
      <c r="OC788" s="12"/>
      <c r="OD788" s="12"/>
      <c r="OE788" s="12"/>
      <c r="OF788" s="12"/>
      <c r="OG788" s="12"/>
      <c r="OH788" s="12"/>
      <c r="OI788" s="12"/>
      <c r="OJ788" s="12"/>
      <c r="OK788" s="12"/>
      <c r="OL788" s="12"/>
      <c r="OM788" s="12"/>
      <c r="ON788" s="12"/>
      <c r="OO788" s="12"/>
      <c r="OP788" s="12"/>
      <c r="OQ788" s="12"/>
      <c r="OR788" s="12"/>
      <c r="OS788" s="12"/>
      <c r="OT788" s="12"/>
      <c r="OU788" s="12"/>
      <c r="OV788" s="12"/>
      <c r="OW788" s="12"/>
      <c r="OX788" s="12"/>
      <c r="OY788" s="12"/>
      <c r="OZ788" s="12"/>
      <c r="PA788" s="12"/>
      <c r="PB788" s="12"/>
      <c r="PC788" s="12"/>
      <c r="PD788" s="12"/>
      <c r="PE788" s="12"/>
      <c r="PF788" s="12"/>
      <c r="PG788" s="12"/>
      <c r="PH788" s="12"/>
      <c r="PI788" s="12"/>
      <c r="PJ788" s="12"/>
      <c r="PK788" s="12"/>
      <c r="PL788" s="12"/>
      <c r="PM788" s="12"/>
      <c r="PN788" s="12"/>
      <c r="PO788" s="12"/>
      <c r="PP788" s="12"/>
    </row>
    <row r="789">
      <c r="A789" s="452"/>
      <c r="B789" s="45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  <c r="HZ789" s="12"/>
      <c r="IA789" s="12"/>
      <c r="IB789" s="12"/>
      <c r="IC789" s="12"/>
      <c r="ID789" s="12"/>
      <c r="IE789" s="12"/>
      <c r="IF789" s="12"/>
      <c r="IG789" s="12"/>
      <c r="IH789" s="12"/>
      <c r="II789" s="12"/>
      <c r="IJ789" s="12"/>
      <c r="IK789" s="12"/>
      <c r="IL789" s="12"/>
      <c r="IM789" s="12"/>
      <c r="IN789" s="12"/>
      <c r="IO789" s="12"/>
      <c r="IP789" s="12"/>
      <c r="IQ789" s="12"/>
      <c r="IR789" s="12"/>
      <c r="IS789" s="12"/>
      <c r="IT789" s="12"/>
      <c r="IU789" s="12"/>
      <c r="IV789" s="12"/>
      <c r="IW789" s="12"/>
      <c r="IX789" s="12"/>
      <c r="IY789" s="12"/>
      <c r="IZ789" s="12"/>
      <c r="JA789" s="12"/>
      <c r="JB789" s="12"/>
      <c r="JC789" s="12"/>
      <c r="JD789" s="12"/>
      <c r="JE789" s="12"/>
      <c r="JF789" s="12"/>
      <c r="JG789" s="12"/>
      <c r="JH789" s="12"/>
      <c r="JI789" s="12"/>
      <c r="JJ789" s="12"/>
      <c r="JK789" s="12"/>
      <c r="JL789" s="12"/>
      <c r="JM789" s="12"/>
      <c r="JN789" s="12"/>
      <c r="JO789" s="12"/>
      <c r="JP789" s="12"/>
      <c r="JQ789" s="12"/>
      <c r="JR789" s="12"/>
      <c r="JS789" s="12"/>
      <c r="JT789" s="12"/>
      <c r="JU789" s="12"/>
      <c r="JV789" s="12"/>
      <c r="JW789" s="12"/>
      <c r="JX789" s="12"/>
      <c r="JY789" s="12"/>
      <c r="JZ789" s="12"/>
      <c r="KA789" s="12"/>
      <c r="KB789" s="12"/>
      <c r="KC789" s="12"/>
      <c r="KD789" s="12"/>
      <c r="KE789" s="12"/>
      <c r="KF789" s="12"/>
      <c r="KG789" s="12"/>
      <c r="KH789" s="12"/>
      <c r="KI789" s="12"/>
      <c r="KJ789" s="12"/>
      <c r="KK789" s="12"/>
      <c r="KL789" s="12"/>
      <c r="KM789" s="12"/>
      <c r="KN789" s="12"/>
      <c r="KO789" s="12"/>
      <c r="KP789" s="12"/>
      <c r="KQ789" s="12"/>
      <c r="KR789" s="12"/>
      <c r="KS789" s="12"/>
      <c r="KT789" s="12"/>
      <c r="KU789" s="12"/>
      <c r="KV789" s="12"/>
      <c r="KW789" s="12"/>
      <c r="KX789" s="12"/>
      <c r="KY789" s="12"/>
      <c r="KZ789" s="12"/>
      <c r="LA789" s="12"/>
      <c r="LB789" s="12"/>
      <c r="LC789" s="12"/>
      <c r="LD789" s="12"/>
      <c r="LE789" s="12"/>
      <c r="LF789" s="12"/>
      <c r="LG789" s="12"/>
      <c r="LH789" s="12"/>
      <c r="LI789" s="12"/>
      <c r="LJ789" s="12"/>
      <c r="LK789" s="12"/>
      <c r="LL789" s="12"/>
      <c r="LM789" s="12"/>
      <c r="LN789" s="12"/>
      <c r="LO789" s="12"/>
      <c r="LP789" s="12"/>
      <c r="LQ789" s="12"/>
      <c r="LR789" s="12"/>
      <c r="LS789" s="12"/>
      <c r="LT789" s="12"/>
      <c r="LU789" s="12"/>
      <c r="LV789" s="12"/>
      <c r="LW789" s="12"/>
      <c r="LX789" s="12"/>
      <c r="LY789" s="12"/>
      <c r="LZ789" s="12"/>
      <c r="MA789" s="12"/>
      <c r="MB789" s="12"/>
      <c r="MC789" s="12"/>
      <c r="MD789" s="12"/>
      <c r="ME789" s="12"/>
      <c r="MF789" s="12"/>
      <c r="MG789" s="12"/>
      <c r="MH789" s="12"/>
      <c r="MI789" s="12"/>
      <c r="MJ789" s="12"/>
      <c r="MK789" s="12"/>
      <c r="ML789" s="12"/>
      <c r="MM789" s="12"/>
      <c r="MN789" s="12"/>
      <c r="MO789" s="12"/>
      <c r="MP789" s="12"/>
      <c r="MQ789" s="12"/>
      <c r="MR789" s="12"/>
      <c r="MS789" s="12"/>
      <c r="MT789" s="12"/>
      <c r="MU789" s="12"/>
      <c r="MV789" s="12"/>
      <c r="MW789" s="12"/>
      <c r="MX789" s="12"/>
      <c r="MY789" s="12"/>
      <c r="MZ789" s="12"/>
      <c r="NA789" s="12"/>
      <c r="NB789" s="12"/>
      <c r="NC789" s="12"/>
      <c r="ND789" s="12"/>
      <c r="NE789" s="12"/>
      <c r="NF789" s="12"/>
      <c r="NG789" s="12"/>
      <c r="NH789" s="12"/>
      <c r="NI789" s="12"/>
      <c r="NJ789" s="12"/>
      <c r="NK789" s="12"/>
      <c r="NL789" s="12"/>
      <c r="NM789" s="12"/>
      <c r="NN789" s="12"/>
      <c r="NO789" s="12"/>
      <c r="NP789" s="12"/>
      <c r="NQ789" s="12"/>
      <c r="NR789" s="12"/>
      <c r="NS789" s="12"/>
      <c r="NT789" s="12"/>
      <c r="NU789" s="12"/>
      <c r="NV789" s="12"/>
      <c r="NW789" s="12"/>
      <c r="NX789" s="12"/>
      <c r="NY789" s="12"/>
      <c r="NZ789" s="12"/>
      <c r="OA789" s="12"/>
      <c r="OB789" s="12"/>
      <c r="OC789" s="12"/>
      <c r="OD789" s="12"/>
      <c r="OE789" s="12"/>
      <c r="OF789" s="12"/>
      <c r="OG789" s="12"/>
      <c r="OH789" s="12"/>
      <c r="OI789" s="12"/>
      <c r="OJ789" s="12"/>
      <c r="OK789" s="12"/>
      <c r="OL789" s="12"/>
      <c r="OM789" s="12"/>
      <c r="ON789" s="12"/>
      <c r="OO789" s="12"/>
      <c r="OP789" s="12"/>
      <c r="OQ789" s="12"/>
      <c r="OR789" s="12"/>
      <c r="OS789" s="12"/>
      <c r="OT789" s="12"/>
      <c r="OU789" s="12"/>
      <c r="OV789" s="12"/>
      <c r="OW789" s="12"/>
      <c r="OX789" s="12"/>
      <c r="OY789" s="12"/>
      <c r="OZ789" s="12"/>
      <c r="PA789" s="12"/>
      <c r="PB789" s="12"/>
      <c r="PC789" s="12"/>
      <c r="PD789" s="12"/>
      <c r="PE789" s="12"/>
      <c r="PF789" s="12"/>
      <c r="PG789" s="12"/>
      <c r="PH789" s="12"/>
      <c r="PI789" s="12"/>
      <c r="PJ789" s="12"/>
      <c r="PK789" s="12"/>
      <c r="PL789" s="12"/>
      <c r="PM789" s="12"/>
      <c r="PN789" s="12"/>
      <c r="PO789" s="12"/>
      <c r="PP789" s="12"/>
    </row>
    <row r="790">
      <c r="A790" s="452"/>
      <c r="B790" s="45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12"/>
      <c r="GA790" s="12"/>
      <c r="GB790" s="12"/>
      <c r="GC790" s="12"/>
      <c r="GD790" s="12"/>
      <c r="GE790" s="12"/>
      <c r="GF790" s="12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12"/>
      <c r="HA790" s="12"/>
      <c r="HB790" s="12"/>
      <c r="HC790" s="12"/>
      <c r="HD790" s="12"/>
      <c r="HE790" s="12"/>
      <c r="HF790" s="12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  <c r="HZ790" s="12"/>
      <c r="IA790" s="12"/>
      <c r="IB790" s="12"/>
      <c r="IC790" s="12"/>
      <c r="ID790" s="12"/>
      <c r="IE790" s="12"/>
      <c r="IF790" s="12"/>
      <c r="IG790" s="12"/>
      <c r="IH790" s="12"/>
      <c r="II790" s="12"/>
      <c r="IJ790" s="12"/>
      <c r="IK790" s="12"/>
      <c r="IL790" s="12"/>
      <c r="IM790" s="12"/>
      <c r="IN790" s="12"/>
      <c r="IO790" s="12"/>
      <c r="IP790" s="12"/>
      <c r="IQ790" s="12"/>
      <c r="IR790" s="12"/>
      <c r="IS790" s="12"/>
      <c r="IT790" s="12"/>
      <c r="IU790" s="12"/>
      <c r="IV790" s="12"/>
      <c r="IW790" s="12"/>
      <c r="IX790" s="12"/>
      <c r="IY790" s="12"/>
      <c r="IZ790" s="12"/>
      <c r="JA790" s="12"/>
      <c r="JB790" s="12"/>
      <c r="JC790" s="12"/>
      <c r="JD790" s="12"/>
      <c r="JE790" s="12"/>
      <c r="JF790" s="12"/>
      <c r="JG790" s="12"/>
      <c r="JH790" s="12"/>
      <c r="JI790" s="12"/>
      <c r="JJ790" s="12"/>
      <c r="JK790" s="12"/>
      <c r="JL790" s="12"/>
      <c r="JM790" s="12"/>
      <c r="JN790" s="12"/>
      <c r="JO790" s="12"/>
      <c r="JP790" s="12"/>
      <c r="JQ790" s="12"/>
      <c r="JR790" s="12"/>
      <c r="JS790" s="12"/>
      <c r="JT790" s="12"/>
      <c r="JU790" s="12"/>
      <c r="JV790" s="12"/>
      <c r="JW790" s="12"/>
      <c r="JX790" s="12"/>
      <c r="JY790" s="12"/>
      <c r="JZ790" s="12"/>
      <c r="KA790" s="12"/>
      <c r="KB790" s="12"/>
      <c r="KC790" s="12"/>
      <c r="KD790" s="12"/>
      <c r="KE790" s="12"/>
      <c r="KF790" s="12"/>
      <c r="KG790" s="12"/>
      <c r="KH790" s="12"/>
      <c r="KI790" s="12"/>
      <c r="KJ790" s="12"/>
      <c r="KK790" s="12"/>
      <c r="KL790" s="12"/>
      <c r="KM790" s="12"/>
      <c r="KN790" s="12"/>
      <c r="KO790" s="12"/>
      <c r="KP790" s="12"/>
      <c r="KQ790" s="12"/>
      <c r="KR790" s="12"/>
      <c r="KS790" s="12"/>
      <c r="KT790" s="12"/>
      <c r="KU790" s="12"/>
      <c r="KV790" s="12"/>
      <c r="KW790" s="12"/>
      <c r="KX790" s="12"/>
      <c r="KY790" s="12"/>
      <c r="KZ790" s="12"/>
      <c r="LA790" s="12"/>
      <c r="LB790" s="12"/>
      <c r="LC790" s="12"/>
      <c r="LD790" s="12"/>
      <c r="LE790" s="12"/>
      <c r="LF790" s="12"/>
      <c r="LG790" s="12"/>
      <c r="LH790" s="12"/>
      <c r="LI790" s="12"/>
      <c r="LJ790" s="12"/>
      <c r="LK790" s="12"/>
      <c r="LL790" s="12"/>
      <c r="LM790" s="12"/>
      <c r="LN790" s="12"/>
      <c r="LO790" s="12"/>
      <c r="LP790" s="12"/>
      <c r="LQ790" s="12"/>
      <c r="LR790" s="12"/>
      <c r="LS790" s="12"/>
      <c r="LT790" s="12"/>
      <c r="LU790" s="12"/>
      <c r="LV790" s="12"/>
      <c r="LW790" s="12"/>
      <c r="LX790" s="12"/>
      <c r="LY790" s="12"/>
      <c r="LZ790" s="12"/>
      <c r="MA790" s="12"/>
      <c r="MB790" s="12"/>
      <c r="MC790" s="12"/>
      <c r="MD790" s="12"/>
      <c r="ME790" s="12"/>
      <c r="MF790" s="12"/>
      <c r="MG790" s="12"/>
      <c r="MH790" s="12"/>
      <c r="MI790" s="12"/>
      <c r="MJ790" s="12"/>
      <c r="MK790" s="12"/>
      <c r="ML790" s="12"/>
      <c r="MM790" s="12"/>
      <c r="MN790" s="12"/>
      <c r="MO790" s="12"/>
      <c r="MP790" s="12"/>
      <c r="MQ790" s="12"/>
      <c r="MR790" s="12"/>
      <c r="MS790" s="12"/>
      <c r="MT790" s="12"/>
      <c r="MU790" s="12"/>
      <c r="MV790" s="12"/>
      <c r="MW790" s="12"/>
      <c r="MX790" s="12"/>
      <c r="MY790" s="12"/>
      <c r="MZ790" s="12"/>
      <c r="NA790" s="12"/>
      <c r="NB790" s="12"/>
      <c r="NC790" s="12"/>
      <c r="ND790" s="12"/>
      <c r="NE790" s="12"/>
      <c r="NF790" s="12"/>
      <c r="NG790" s="12"/>
      <c r="NH790" s="12"/>
      <c r="NI790" s="12"/>
      <c r="NJ790" s="12"/>
      <c r="NK790" s="12"/>
      <c r="NL790" s="12"/>
      <c r="NM790" s="12"/>
      <c r="NN790" s="12"/>
      <c r="NO790" s="12"/>
      <c r="NP790" s="12"/>
      <c r="NQ790" s="12"/>
      <c r="NR790" s="12"/>
      <c r="NS790" s="12"/>
      <c r="NT790" s="12"/>
      <c r="NU790" s="12"/>
      <c r="NV790" s="12"/>
      <c r="NW790" s="12"/>
      <c r="NX790" s="12"/>
      <c r="NY790" s="12"/>
      <c r="NZ790" s="12"/>
      <c r="OA790" s="12"/>
      <c r="OB790" s="12"/>
      <c r="OC790" s="12"/>
      <c r="OD790" s="12"/>
      <c r="OE790" s="12"/>
      <c r="OF790" s="12"/>
      <c r="OG790" s="12"/>
      <c r="OH790" s="12"/>
      <c r="OI790" s="12"/>
      <c r="OJ790" s="12"/>
      <c r="OK790" s="12"/>
      <c r="OL790" s="12"/>
      <c r="OM790" s="12"/>
      <c r="ON790" s="12"/>
      <c r="OO790" s="12"/>
      <c r="OP790" s="12"/>
      <c r="OQ790" s="12"/>
      <c r="OR790" s="12"/>
      <c r="OS790" s="12"/>
      <c r="OT790" s="12"/>
      <c r="OU790" s="12"/>
      <c r="OV790" s="12"/>
      <c r="OW790" s="12"/>
      <c r="OX790" s="12"/>
      <c r="OY790" s="12"/>
      <c r="OZ790" s="12"/>
      <c r="PA790" s="12"/>
      <c r="PB790" s="12"/>
      <c r="PC790" s="12"/>
      <c r="PD790" s="12"/>
      <c r="PE790" s="12"/>
      <c r="PF790" s="12"/>
      <c r="PG790" s="12"/>
      <c r="PH790" s="12"/>
      <c r="PI790" s="12"/>
      <c r="PJ790" s="12"/>
      <c r="PK790" s="12"/>
      <c r="PL790" s="12"/>
      <c r="PM790" s="12"/>
      <c r="PN790" s="12"/>
      <c r="PO790" s="12"/>
      <c r="PP790" s="12"/>
    </row>
    <row r="791">
      <c r="A791" s="452"/>
      <c r="B791" s="45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  <c r="HZ791" s="12"/>
      <c r="IA791" s="12"/>
      <c r="IB791" s="12"/>
      <c r="IC791" s="12"/>
      <c r="ID791" s="12"/>
      <c r="IE791" s="12"/>
      <c r="IF791" s="12"/>
      <c r="IG791" s="12"/>
      <c r="IH791" s="12"/>
      <c r="II791" s="12"/>
      <c r="IJ791" s="12"/>
      <c r="IK791" s="12"/>
      <c r="IL791" s="12"/>
      <c r="IM791" s="12"/>
      <c r="IN791" s="12"/>
      <c r="IO791" s="12"/>
      <c r="IP791" s="12"/>
      <c r="IQ791" s="12"/>
      <c r="IR791" s="12"/>
      <c r="IS791" s="12"/>
      <c r="IT791" s="12"/>
      <c r="IU791" s="12"/>
      <c r="IV791" s="12"/>
      <c r="IW791" s="12"/>
      <c r="IX791" s="12"/>
      <c r="IY791" s="12"/>
      <c r="IZ791" s="12"/>
      <c r="JA791" s="12"/>
      <c r="JB791" s="12"/>
      <c r="JC791" s="12"/>
      <c r="JD791" s="12"/>
      <c r="JE791" s="12"/>
      <c r="JF791" s="12"/>
      <c r="JG791" s="12"/>
      <c r="JH791" s="12"/>
      <c r="JI791" s="12"/>
      <c r="JJ791" s="12"/>
      <c r="JK791" s="12"/>
      <c r="JL791" s="12"/>
      <c r="JM791" s="12"/>
      <c r="JN791" s="12"/>
      <c r="JO791" s="12"/>
      <c r="JP791" s="12"/>
      <c r="JQ791" s="12"/>
      <c r="JR791" s="12"/>
      <c r="JS791" s="12"/>
      <c r="JT791" s="12"/>
      <c r="JU791" s="12"/>
      <c r="JV791" s="12"/>
      <c r="JW791" s="12"/>
      <c r="JX791" s="12"/>
      <c r="JY791" s="12"/>
      <c r="JZ791" s="12"/>
      <c r="KA791" s="12"/>
      <c r="KB791" s="12"/>
      <c r="KC791" s="12"/>
      <c r="KD791" s="12"/>
      <c r="KE791" s="12"/>
      <c r="KF791" s="12"/>
      <c r="KG791" s="12"/>
      <c r="KH791" s="12"/>
      <c r="KI791" s="12"/>
      <c r="KJ791" s="12"/>
      <c r="KK791" s="12"/>
      <c r="KL791" s="12"/>
      <c r="KM791" s="12"/>
      <c r="KN791" s="12"/>
      <c r="KO791" s="12"/>
      <c r="KP791" s="12"/>
      <c r="KQ791" s="12"/>
      <c r="KR791" s="12"/>
      <c r="KS791" s="12"/>
      <c r="KT791" s="12"/>
      <c r="KU791" s="12"/>
      <c r="KV791" s="12"/>
      <c r="KW791" s="12"/>
      <c r="KX791" s="12"/>
      <c r="KY791" s="12"/>
      <c r="KZ791" s="12"/>
      <c r="LA791" s="12"/>
      <c r="LB791" s="12"/>
      <c r="LC791" s="12"/>
      <c r="LD791" s="12"/>
      <c r="LE791" s="12"/>
      <c r="LF791" s="12"/>
      <c r="LG791" s="12"/>
      <c r="LH791" s="12"/>
      <c r="LI791" s="12"/>
      <c r="LJ791" s="12"/>
      <c r="LK791" s="12"/>
      <c r="LL791" s="12"/>
      <c r="LM791" s="12"/>
      <c r="LN791" s="12"/>
      <c r="LO791" s="12"/>
      <c r="LP791" s="12"/>
      <c r="LQ791" s="12"/>
      <c r="LR791" s="12"/>
      <c r="LS791" s="12"/>
      <c r="LT791" s="12"/>
      <c r="LU791" s="12"/>
      <c r="LV791" s="12"/>
      <c r="LW791" s="12"/>
      <c r="LX791" s="12"/>
      <c r="LY791" s="12"/>
      <c r="LZ791" s="12"/>
      <c r="MA791" s="12"/>
      <c r="MB791" s="12"/>
      <c r="MC791" s="12"/>
      <c r="MD791" s="12"/>
      <c r="ME791" s="12"/>
      <c r="MF791" s="12"/>
      <c r="MG791" s="12"/>
      <c r="MH791" s="12"/>
      <c r="MI791" s="12"/>
      <c r="MJ791" s="12"/>
      <c r="MK791" s="12"/>
      <c r="ML791" s="12"/>
      <c r="MM791" s="12"/>
      <c r="MN791" s="12"/>
      <c r="MO791" s="12"/>
      <c r="MP791" s="12"/>
      <c r="MQ791" s="12"/>
      <c r="MR791" s="12"/>
      <c r="MS791" s="12"/>
      <c r="MT791" s="12"/>
      <c r="MU791" s="12"/>
      <c r="MV791" s="12"/>
      <c r="MW791" s="12"/>
      <c r="MX791" s="12"/>
      <c r="MY791" s="12"/>
      <c r="MZ791" s="12"/>
      <c r="NA791" s="12"/>
      <c r="NB791" s="12"/>
      <c r="NC791" s="12"/>
      <c r="ND791" s="12"/>
      <c r="NE791" s="12"/>
      <c r="NF791" s="12"/>
      <c r="NG791" s="12"/>
      <c r="NH791" s="12"/>
      <c r="NI791" s="12"/>
      <c r="NJ791" s="12"/>
      <c r="NK791" s="12"/>
      <c r="NL791" s="12"/>
      <c r="NM791" s="12"/>
      <c r="NN791" s="12"/>
      <c r="NO791" s="12"/>
      <c r="NP791" s="12"/>
      <c r="NQ791" s="12"/>
      <c r="NR791" s="12"/>
      <c r="NS791" s="12"/>
      <c r="NT791" s="12"/>
      <c r="NU791" s="12"/>
      <c r="NV791" s="12"/>
      <c r="NW791" s="12"/>
      <c r="NX791" s="12"/>
      <c r="NY791" s="12"/>
      <c r="NZ791" s="12"/>
      <c r="OA791" s="12"/>
      <c r="OB791" s="12"/>
      <c r="OC791" s="12"/>
      <c r="OD791" s="12"/>
      <c r="OE791" s="12"/>
      <c r="OF791" s="12"/>
      <c r="OG791" s="12"/>
      <c r="OH791" s="12"/>
      <c r="OI791" s="12"/>
      <c r="OJ791" s="12"/>
      <c r="OK791" s="12"/>
      <c r="OL791" s="12"/>
      <c r="OM791" s="12"/>
      <c r="ON791" s="12"/>
      <c r="OO791" s="12"/>
      <c r="OP791" s="12"/>
      <c r="OQ791" s="12"/>
      <c r="OR791" s="12"/>
      <c r="OS791" s="12"/>
      <c r="OT791" s="12"/>
      <c r="OU791" s="12"/>
      <c r="OV791" s="12"/>
      <c r="OW791" s="12"/>
      <c r="OX791" s="12"/>
      <c r="OY791" s="12"/>
      <c r="OZ791" s="12"/>
      <c r="PA791" s="12"/>
      <c r="PB791" s="12"/>
      <c r="PC791" s="12"/>
      <c r="PD791" s="12"/>
      <c r="PE791" s="12"/>
      <c r="PF791" s="12"/>
      <c r="PG791" s="12"/>
      <c r="PH791" s="12"/>
      <c r="PI791" s="12"/>
      <c r="PJ791" s="12"/>
      <c r="PK791" s="12"/>
      <c r="PL791" s="12"/>
      <c r="PM791" s="12"/>
      <c r="PN791" s="12"/>
      <c r="PO791" s="12"/>
      <c r="PP791" s="12"/>
    </row>
    <row r="792">
      <c r="A792" s="452"/>
      <c r="B792" s="45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  <c r="HZ792" s="12"/>
      <c r="IA792" s="12"/>
      <c r="IB792" s="12"/>
      <c r="IC792" s="12"/>
      <c r="ID792" s="12"/>
      <c r="IE792" s="12"/>
      <c r="IF792" s="12"/>
      <c r="IG792" s="12"/>
      <c r="IH792" s="12"/>
      <c r="II792" s="12"/>
      <c r="IJ792" s="12"/>
      <c r="IK792" s="12"/>
      <c r="IL792" s="12"/>
      <c r="IM792" s="12"/>
      <c r="IN792" s="12"/>
      <c r="IO792" s="12"/>
      <c r="IP792" s="12"/>
      <c r="IQ792" s="12"/>
      <c r="IR792" s="12"/>
      <c r="IS792" s="12"/>
      <c r="IT792" s="12"/>
      <c r="IU792" s="12"/>
      <c r="IV792" s="12"/>
      <c r="IW792" s="12"/>
      <c r="IX792" s="12"/>
      <c r="IY792" s="12"/>
      <c r="IZ792" s="12"/>
      <c r="JA792" s="12"/>
      <c r="JB792" s="12"/>
      <c r="JC792" s="12"/>
      <c r="JD792" s="12"/>
      <c r="JE792" s="12"/>
      <c r="JF792" s="12"/>
      <c r="JG792" s="12"/>
      <c r="JH792" s="12"/>
      <c r="JI792" s="12"/>
      <c r="JJ792" s="12"/>
      <c r="JK792" s="12"/>
      <c r="JL792" s="12"/>
      <c r="JM792" s="12"/>
      <c r="JN792" s="12"/>
      <c r="JO792" s="12"/>
      <c r="JP792" s="12"/>
      <c r="JQ792" s="12"/>
      <c r="JR792" s="12"/>
      <c r="JS792" s="12"/>
      <c r="JT792" s="12"/>
      <c r="JU792" s="12"/>
      <c r="JV792" s="12"/>
      <c r="JW792" s="12"/>
      <c r="JX792" s="12"/>
      <c r="JY792" s="12"/>
      <c r="JZ792" s="12"/>
      <c r="KA792" s="12"/>
      <c r="KB792" s="12"/>
      <c r="KC792" s="12"/>
      <c r="KD792" s="12"/>
      <c r="KE792" s="12"/>
      <c r="KF792" s="12"/>
      <c r="KG792" s="12"/>
      <c r="KH792" s="12"/>
      <c r="KI792" s="12"/>
      <c r="KJ792" s="12"/>
      <c r="KK792" s="12"/>
      <c r="KL792" s="12"/>
      <c r="KM792" s="12"/>
      <c r="KN792" s="12"/>
      <c r="KO792" s="12"/>
      <c r="KP792" s="12"/>
      <c r="KQ792" s="12"/>
      <c r="KR792" s="12"/>
      <c r="KS792" s="12"/>
      <c r="KT792" s="12"/>
      <c r="KU792" s="12"/>
      <c r="KV792" s="12"/>
      <c r="KW792" s="12"/>
      <c r="KX792" s="12"/>
      <c r="KY792" s="12"/>
      <c r="KZ792" s="12"/>
      <c r="LA792" s="12"/>
      <c r="LB792" s="12"/>
      <c r="LC792" s="12"/>
      <c r="LD792" s="12"/>
      <c r="LE792" s="12"/>
      <c r="LF792" s="12"/>
      <c r="LG792" s="12"/>
      <c r="LH792" s="12"/>
      <c r="LI792" s="12"/>
      <c r="LJ792" s="12"/>
      <c r="LK792" s="12"/>
      <c r="LL792" s="12"/>
      <c r="LM792" s="12"/>
      <c r="LN792" s="12"/>
      <c r="LO792" s="12"/>
      <c r="LP792" s="12"/>
      <c r="LQ792" s="12"/>
      <c r="LR792" s="12"/>
      <c r="LS792" s="12"/>
      <c r="LT792" s="12"/>
      <c r="LU792" s="12"/>
      <c r="LV792" s="12"/>
      <c r="LW792" s="12"/>
      <c r="LX792" s="12"/>
      <c r="LY792" s="12"/>
      <c r="LZ792" s="12"/>
      <c r="MA792" s="12"/>
      <c r="MB792" s="12"/>
      <c r="MC792" s="12"/>
      <c r="MD792" s="12"/>
      <c r="ME792" s="12"/>
      <c r="MF792" s="12"/>
      <c r="MG792" s="12"/>
      <c r="MH792" s="12"/>
      <c r="MI792" s="12"/>
      <c r="MJ792" s="12"/>
      <c r="MK792" s="12"/>
      <c r="ML792" s="12"/>
      <c r="MM792" s="12"/>
      <c r="MN792" s="12"/>
      <c r="MO792" s="12"/>
      <c r="MP792" s="12"/>
      <c r="MQ792" s="12"/>
      <c r="MR792" s="12"/>
      <c r="MS792" s="12"/>
      <c r="MT792" s="12"/>
      <c r="MU792" s="12"/>
      <c r="MV792" s="12"/>
      <c r="MW792" s="12"/>
      <c r="MX792" s="12"/>
      <c r="MY792" s="12"/>
      <c r="MZ792" s="12"/>
      <c r="NA792" s="12"/>
      <c r="NB792" s="12"/>
      <c r="NC792" s="12"/>
      <c r="ND792" s="12"/>
      <c r="NE792" s="12"/>
      <c r="NF792" s="12"/>
      <c r="NG792" s="12"/>
      <c r="NH792" s="12"/>
      <c r="NI792" s="12"/>
      <c r="NJ792" s="12"/>
      <c r="NK792" s="12"/>
      <c r="NL792" s="12"/>
      <c r="NM792" s="12"/>
      <c r="NN792" s="12"/>
      <c r="NO792" s="12"/>
      <c r="NP792" s="12"/>
      <c r="NQ792" s="12"/>
      <c r="NR792" s="12"/>
      <c r="NS792" s="12"/>
      <c r="NT792" s="12"/>
      <c r="NU792" s="12"/>
      <c r="NV792" s="12"/>
      <c r="NW792" s="12"/>
      <c r="NX792" s="12"/>
      <c r="NY792" s="12"/>
      <c r="NZ792" s="12"/>
      <c r="OA792" s="12"/>
      <c r="OB792" s="12"/>
      <c r="OC792" s="12"/>
      <c r="OD792" s="12"/>
      <c r="OE792" s="12"/>
      <c r="OF792" s="12"/>
      <c r="OG792" s="12"/>
      <c r="OH792" s="12"/>
      <c r="OI792" s="12"/>
      <c r="OJ792" s="12"/>
      <c r="OK792" s="12"/>
      <c r="OL792" s="12"/>
      <c r="OM792" s="12"/>
      <c r="ON792" s="12"/>
      <c r="OO792" s="12"/>
      <c r="OP792" s="12"/>
      <c r="OQ792" s="12"/>
      <c r="OR792" s="12"/>
      <c r="OS792" s="12"/>
      <c r="OT792" s="12"/>
      <c r="OU792" s="12"/>
      <c r="OV792" s="12"/>
      <c r="OW792" s="12"/>
      <c r="OX792" s="12"/>
      <c r="OY792" s="12"/>
      <c r="OZ792" s="12"/>
      <c r="PA792" s="12"/>
      <c r="PB792" s="12"/>
      <c r="PC792" s="12"/>
      <c r="PD792" s="12"/>
      <c r="PE792" s="12"/>
      <c r="PF792" s="12"/>
      <c r="PG792" s="12"/>
      <c r="PH792" s="12"/>
      <c r="PI792" s="12"/>
      <c r="PJ792" s="12"/>
      <c r="PK792" s="12"/>
      <c r="PL792" s="12"/>
      <c r="PM792" s="12"/>
      <c r="PN792" s="12"/>
      <c r="PO792" s="12"/>
      <c r="PP792" s="12"/>
    </row>
    <row r="793">
      <c r="A793" s="452"/>
      <c r="B793" s="45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12"/>
      <c r="GA793" s="12"/>
      <c r="GB793" s="12"/>
      <c r="GC793" s="12"/>
      <c r="GD793" s="12"/>
      <c r="GE793" s="12"/>
      <c r="GF793" s="12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12"/>
      <c r="HA793" s="12"/>
      <c r="HB793" s="12"/>
      <c r="HC793" s="12"/>
      <c r="HD793" s="12"/>
      <c r="HE793" s="12"/>
      <c r="HF793" s="12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  <c r="HZ793" s="12"/>
      <c r="IA793" s="12"/>
      <c r="IB793" s="12"/>
      <c r="IC793" s="12"/>
      <c r="ID793" s="12"/>
      <c r="IE793" s="12"/>
      <c r="IF793" s="12"/>
      <c r="IG793" s="12"/>
      <c r="IH793" s="12"/>
      <c r="II793" s="12"/>
      <c r="IJ793" s="12"/>
      <c r="IK793" s="12"/>
      <c r="IL793" s="12"/>
      <c r="IM793" s="12"/>
      <c r="IN793" s="12"/>
      <c r="IO793" s="12"/>
      <c r="IP793" s="12"/>
      <c r="IQ793" s="12"/>
      <c r="IR793" s="12"/>
      <c r="IS793" s="12"/>
      <c r="IT793" s="12"/>
      <c r="IU793" s="12"/>
      <c r="IV793" s="12"/>
      <c r="IW793" s="12"/>
      <c r="IX793" s="12"/>
      <c r="IY793" s="12"/>
      <c r="IZ793" s="12"/>
      <c r="JA793" s="12"/>
      <c r="JB793" s="12"/>
      <c r="JC793" s="12"/>
      <c r="JD793" s="12"/>
      <c r="JE793" s="12"/>
      <c r="JF793" s="12"/>
      <c r="JG793" s="12"/>
      <c r="JH793" s="12"/>
      <c r="JI793" s="12"/>
      <c r="JJ793" s="12"/>
      <c r="JK793" s="12"/>
      <c r="JL793" s="12"/>
      <c r="JM793" s="12"/>
      <c r="JN793" s="12"/>
      <c r="JO793" s="12"/>
      <c r="JP793" s="12"/>
      <c r="JQ793" s="12"/>
      <c r="JR793" s="12"/>
      <c r="JS793" s="12"/>
      <c r="JT793" s="12"/>
      <c r="JU793" s="12"/>
      <c r="JV793" s="12"/>
      <c r="JW793" s="12"/>
      <c r="JX793" s="12"/>
      <c r="JY793" s="12"/>
      <c r="JZ793" s="12"/>
      <c r="KA793" s="12"/>
      <c r="KB793" s="12"/>
      <c r="KC793" s="12"/>
      <c r="KD793" s="12"/>
      <c r="KE793" s="12"/>
      <c r="KF793" s="12"/>
      <c r="KG793" s="12"/>
      <c r="KH793" s="12"/>
      <c r="KI793" s="12"/>
      <c r="KJ793" s="12"/>
      <c r="KK793" s="12"/>
      <c r="KL793" s="12"/>
      <c r="KM793" s="12"/>
      <c r="KN793" s="12"/>
      <c r="KO793" s="12"/>
      <c r="KP793" s="12"/>
      <c r="KQ793" s="12"/>
      <c r="KR793" s="12"/>
      <c r="KS793" s="12"/>
      <c r="KT793" s="12"/>
      <c r="KU793" s="12"/>
      <c r="KV793" s="12"/>
      <c r="KW793" s="12"/>
      <c r="KX793" s="12"/>
      <c r="KY793" s="12"/>
      <c r="KZ793" s="12"/>
      <c r="LA793" s="12"/>
      <c r="LB793" s="12"/>
      <c r="LC793" s="12"/>
      <c r="LD793" s="12"/>
      <c r="LE793" s="12"/>
      <c r="LF793" s="12"/>
      <c r="LG793" s="12"/>
      <c r="LH793" s="12"/>
      <c r="LI793" s="12"/>
      <c r="LJ793" s="12"/>
      <c r="LK793" s="12"/>
      <c r="LL793" s="12"/>
      <c r="LM793" s="12"/>
      <c r="LN793" s="12"/>
      <c r="LO793" s="12"/>
      <c r="LP793" s="12"/>
      <c r="LQ793" s="12"/>
      <c r="LR793" s="12"/>
      <c r="LS793" s="12"/>
      <c r="LT793" s="12"/>
      <c r="LU793" s="12"/>
      <c r="LV793" s="12"/>
      <c r="LW793" s="12"/>
      <c r="LX793" s="12"/>
      <c r="LY793" s="12"/>
      <c r="LZ793" s="12"/>
      <c r="MA793" s="12"/>
      <c r="MB793" s="12"/>
      <c r="MC793" s="12"/>
      <c r="MD793" s="12"/>
      <c r="ME793" s="12"/>
      <c r="MF793" s="12"/>
      <c r="MG793" s="12"/>
      <c r="MH793" s="12"/>
      <c r="MI793" s="12"/>
      <c r="MJ793" s="12"/>
      <c r="MK793" s="12"/>
      <c r="ML793" s="12"/>
      <c r="MM793" s="12"/>
      <c r="MN793" s="12"/>
      <c r="MO793" s="12"/>
      <c r="MP793" s="12"/>
      <c r="MQ793" s="12"/>
      <c r="MR793" s="12"/>
      <c r="MS793" s="12"/>
      <c r="MT793" s="12"/>
      <c r="MU793" s="12"/>
      <c r="MV793" s="12"/>
      <c r="MW793" s="12"/>
      <c r="MX793" s="12"/>
      <c r="MY793" s="12"/>
      <c r="MZ793" s="12"/>
      <c r="NA793" s="12"/>
      <c r="NB793" s="12"/>
      <c r="NC793" s="12"/>
      <c r="ND793" s="12"/>
      <c r="NE793" s="12"/>
      <c r="NF793" s="12"/>
      <c r="NG793" s="12"/>
      <c r="NH793" s="12"/>
      <c r="NI793" s="12"/>
      <c r="NJ793" s="12"/>
      <c r="NK793" s="12"/>
      <c r="NL793" s="12"/>
      <c r="NM793" s="12"/>
      <c r="NN793" s="12"/>
      <c r="NO793" s="12"/>
      <c r="NP793" s="12"/>
      <c r="NQ793" s="12"/>
      <c r="NR793" s="12"/>
      <c r="NS793" s="12"/>
      <c r="NT793" s="12"/>
      <c r="NU793" s="12"/>
      <c r="NV793" s="12"/>
      <c r="NW793" s="12"/>
      <c r="NX793" s="12"/>
      <c r="NY793" s="12"/>
      <c r="NZ793" s="12"/>
      <c r="OA793" s="12"/>
      <c r="OB793" s="12"/>
      <c r="OC793" s="12"/>
      <c r="OD793" s="12"/>
      <c r="OE793" s="12"/>
      <c r="OF793" s="12"/>
      <c r="OG793" s="12"/>
      <c r="OH793" s="12"/>
      <c r="OI793" s="12"/>
      <c r="OJ793" s="12"/>
      <c r="OK793" s="12"/>
      <c r="OL793" s="12"/>
      <c r="OM793" s="12"/>
      <c r="ON793" s="12"/>
      <c r="OO793" s="12"/>
      <c r="OP793" s="12"/>
      <c r="OQ793" s="12"/>
      <c r="OR793" s="12"/>
      <c r="OS793" s="12"/>
      <c r="OT793" s="12"/>
      <c r="OU793" s="12"/>
      <c r="OV793" s="12"/>
      <c r="OW793" s="12"/>
      <c r="OX793" s="12"/>
      <c r="OY793" s="12"/>
      <c r="OZ793" s="12"/>
      <c r="PA793" s="12"/>
      <c r="PB793" s="12"/>
      <c r="PC793" s="12"/>
      <c r="PD793" s="12"/>
      <c r="PE793" s="12"/>
      <c r="PF793" s="12"/>
      <c r="PG793" s="12"/>
      <c r="PH793" s="12"/>
      <c r="PI793" s="12"/>
      <c r="PJ793" s="12"/>
      <c r="PK793" s="12"/>
      <c r="PL793" s="12"/>
      <c r="PM793" s="12"/>
      <c r="PN793" s="12"/>
      <c r="PO793" s="12"/>
      <c r="PP793" s="12"/>
    </row>
    <row r="794">
      <c r="A794" s="452"/>
      <c r="B794" s="45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  <c r="IB794" s="12"/>
      <c r="IC794" s="12"/>
      <c r="ID794" s="12"/>
      <c r="IE794" s="12"/>
      <c r="IF794" s="12"/>
      <c r="IG794" s="12"/>
      <c r="IH794" s="12"/>
      <c r="II794" s="12"/>
      <c r="IJ794" s="12"/>
      <c r="IK794" s="12"/>
      <c r="IL794" s="12"/>
      <c r="IM794" s="12"/>
      <c r="IN794" s="12"/>
      <c r="IO794" s="12"/>
      <c r="IP794" s="12"/>
      <c r="IQ794" s="12"/>
      <c r="IR794" s="12"/>
      <c r="IS794" s="12"/>
      <c r="IT794" s="12"/>
      <c r="IU794" s="12"/>
      <c r="IV794" s="12"/>
      <c r="IW794" s="12"/>
      <c r="IX794" s="12"/>
      <c r="IY794" s="12"/>
      <c r="IZ794" s="12"/>
      <c r="JA794" s="12"/>
      <c r="JB794" s="12"/>
      <c r="JC794" s="12"/>
      <c r="JD794" s="12"/>
      <c r="JE794" s="12"/>
      <c r="JF794" s="12"/>
      <c r="JG794" s="12"/>
      <c r="JH794" s="12"/>
      <c r="JI794" s="12"/>
      <c r="JJ794" s="12"/>
      <c r="JK794" s="12"/>
      <c r="JL794" s="12"/>
      <c r="JM794" s="12"/>
      <c r="JN794" s="12"/>
      <c r="JO794" s="12"/>
      <c r="JP794" s="12"/>
      <c r="JQ794" s="12"/>
      <c r="JR794" s="12"/>
      <c r="JS794" s="12"/>
      <c r="JT794" s="12"/>
      <c r="JU794" s="12"/>
      <c r="JV794" s="12"/>
      <c r="JW794" s="12"/>
      <c r="JX794" s="12"/>
      <c r="JY794" s="12"/>
      <c r="JZ794" s="12"/>
      <c r="KA794" s="12"/>
      <c r="KB794" s="12"/>
      <c r="KC794" s="12"/>
      <c r="KD794" s="12"/>
      <c r="KE794" s="12"/>
      <c r="KF794" s="12"/>
      <c r="KG794" s="12"/>
      <c r="KH794" s="12"/>
      <c r="KI794" s="12"/>
      <c r="KJ794" s="12"/>
      <c r="KK794" s="12"/>
      <c r="KL794" s="12"/>
      <c r="KM794" s="12"/>
      <c r="KN794" s="12"/>
      <c r="KO794" s="12"/>
      <c r="KP794" s="12"/>
      <c r="KQ794" s="12"/>
      <c r="KR794" s="12"/>
      <c r="KS794" s="12"/>
      <c r="KT794" s="12"/>
      <c r="KU794" s="12"/>
      <c r="KV794" s="12"/>
      <c r="KW794" s="12"/>
      <c r="KX794" s="12"/>
      <c r="KY794" s="12"/>
      <c r="KZ794" s="12"/>
      <c r="LA794" s="12"/>
      <c r="LB794" s="12"/>
      <c r="LC794" s="12"/>
      <c r="LD794" s="12"/>
      <c r="LE794" s="12"/>
      <c r="LF794" s="12"/>
      <c r="LG794" s="12"/>
      <c r="LH794" s="12"/>
      <c r="LI794" s="12"/>
      <c r="LJ794" s="12"/>
      <c r="LK794" s="12"/>
      <c r="LL794" s="12"/>
      <c r="LM794" s="12"/>
      <c r="LN794" s="12"/>
      <c r="LO794" s="12"/>
      <c r="LP794" s="12"/>
      <c r="LQ794" s="12"/>
      <c r="LR794" s="12"/>
      <c r="LS794" s="12"/>
      <c r="LT794" s="12"/>
      <c r="LU794" s="12"/>
      <c r="LV794" s="12"/>
      <c r="LW794" s="12"/>
      <c r="LX794" s="12"/>
      <c r="LY794" s="12"/>
      <c r="LZ794" s="12"/>
      <c r="MA794" s="12"/>
      <c r="MB794" s="12"/>
      <c r="MC794" s="12"/>
      <c r="MD794" s="12"/>
      <c r="ME794" s="12"/>
      <c r="MF794" s="12"/>
      <c r="MG794" s="12"/>
      <c r="MH794" s="12"/>
      <c r="MI794" s="12"/>
      <c r="MJ794" s="12"/>
      <c r="MK794" s="12"/>
      <c r="ML794" s="12"/>
      <c r="MM794" s="12"/>
      <c r="MN794" s="12"/>
      <c r="MO794" s="12"/>
      <c r="MP794" s="12"/>
      <c r="MQ794" s="12"/>
      <c r="MR794" s="12"/>
      <c r="MS794" s="12"/>
      <c r="MT794" s="12"/>
      <c r="MU794" s="12"/>
      <c r="MV794" s="12"/>
      <c r="MW794" s="12"/>
      <c r="MX794" s="12"/>
      <c r="MY794" s="12"/>
      <c r="MZ794" s="12"/>
      <c r="NA794" s="12"/>
      <c r="NB794" s="12"/>
      <c r="NC794" s="12"/>
      <c r="ND794" s="12"/>
      <c r="NE794" s="12"/>
      <c r="NF794" s="12"/>
      <c r="NG794" s="12"/>
      <c r="NH794" s="12"/>
      <c r="NI794" s="12"/>
      <c r="NJ794" s="12"/>
      <c r="NK794" s="12"/>
      <c r="NL794" s="12"/>
      <c r="NM794" s="12"/>
      <c r="NN794" s="12"/>
      <c r="NO794" s="12"/>
      <c r="NP794" s="12"/>
      <c r="NQ794" s="12"/>
      <c r="NR794" s="12"/>
      <c r="NS794" s="12"/>
      <c r="NT794" s="12"/>
      <c r="NU794" s="12"/>
      <c r="NV794" s="12"/>
      <c r="NW794" s="12"/>
      <c r="NX794" s="12"/>
      <c r="NY794" s="12"/>
      <c r="NZ794" s="12"/>
      <c r="OA794" s="12"/>
      <c r="OB794" s="12"/>
      <c r="OC794" s="12"/>
      <c r="OD794" s="12"/>
      <c r="OE794" s="12"/>
      <c r="OF794" s="12"/>
      <c r="OG794" s="12"/>
      <c r="OH794" s="12"/>
      <c r="OI794" s="12"/>
      <c r="OJ794" s="12"/>
      <c r="OK794" s="12"/>
      <c r="OL794" s="12"/>
      <c r="OM794" s="12"/>
      <c r="ON794" s="12"/>
      <c r="OO794" s="12"/>
      <c r="OP794" s="12"/>
      <c r="OQ794" s="12"/>
      <c r="OR794" s="12"/>
      <c r="OS794" s="12"/>
      <c r="OT794" s="12"/>
      <c r="OU794" s="12"/>
      <c r="OV794" s="12"/>
      <c r="OW794" s="12"/>
      <c r="OX794" s="12"/>
      <c r="OY794" s="12"/>
      <c r="OZ794" s="12"/>
      <c r="PA794" s="12"/>
      <c r="PB794" s="12"/>
      <c r="PC794" s="12"/>
      <c r="PD794" s="12"/>
      <c r="PE794" s="12"/>
      <c r="PF794" s="12"/>
      <c r="PG794" s="12"/>
      <c r="PH794" s="12"/>
      <c r="PI794" s="12"/>
      <c r="PJ794" s="12"/>
      <c r="PK794" s="12"/>
      <c r="PL794" s="12"/>
      <c r="PM794" s="12"/>
      <c r="PN794" s="12"/>
      <c r="PO794" s="12"/>
      <c r="PP794" s="12"/>
    </row>
    <row r="795">
      <c r="A795" s="452"/>
      <c r="B795" s="45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  <c r="HZ795" s="12"/>
      <c r="IA795" s="12"/>
      <c r="IB795" s="12"/>
      <c r="IC795" s="12"/>
      <c r="ID795" s="12"/>
      <c r="IE795" s="12"/>
      <c r="IF795" s="12"/>
      <c r="IG795" s="12"/>
      <c r="IH795" s="12"/>
      <c r="II795" s="12"/>
      <c r="IJ795" s="12"/>
      <c r="IK795" s="12"/>
      <c r="IL795" s="12"/>
      <c r="IM795" s="12"/>
      <c r="IN795" s="12"/>
      <c r="IO795" s="12"/>
      <c r="IP795" s="12"/>
      <c r="IQ795" s="12"/>
      <c r="IR795" s="12"/>
      <c r="IS795" s="12"/>
      <c r="IT795" s="12"/>
      <c r="IU795" s="12"/>
      <c r="IV795" s="12"/>
      <c r="IW795" s="12"/>
      <c r="IX795" s="12"/>
      <c r="IY795" s="12"/>
      <c r="IZ795" s="12"/>
      <c r="JA795" s="12"/>
      <c r="JB795" s="12"/>
      <c r="JC795" s="12"/>
      <c r="JD795" s="12"/>
      <c r="JE795" s="12"/>
      <c r="JF795" s="12"/>
      <c r="JG795" s="12"/>
      <c r="JH795" s="12"/>
      <c r="JI795" s="12"/>
      <c r="JJ795" s="12"/>
      <c r="JK795" s="12"/>
      <c r="JL795" s="12"/>
      <c r="JM795" s="12"/>
      <c r="JN795" s="12"/>
      <c r="JO795" s="12"/>
      <c r="JP795" s="12"/>
      <c r="JQ795" s="12"/>
      <c r="JR795" s="12"/>
      <c r="JS795" s="12"/>
      <c r="JT795" s="12"/>
      <c r="JU795" s="12"/>
      <c r="JV795" s="12"/>
      <c r="JW795" s="12"/>
      <c r="JX795" s="12"/>
      <c r="JY795" s="12"/>
      <c r="JZ795" s="12"/>
      <c r="KA795" s="12"/>
      <c r="KB795" s="12"/>
      <c r="KC795" s="12"/>
      <c r="KD795" s="12"/>
      <c r="KE795" s="12"/>
      <c r="KF795" s="12"/>
      <c r="KG795" s="12"/>
      <c r="KH795" s="12"/>
      <c r="KI795" s="12"/>
      <c r="KJ795" s="12"/>
      <c r="KK795" s="12"/>
      <c r="KL795" s="12"/>
      <c r="KM795" s="12"/>
      <c r="KN795" s="12"/>
      <c r="KO795" s="12"/>
      <c r="KP795" s="12"/>
      <c r="KQ795" s="12"/>
      <c r="KR795" s="12"/>
      <c r="KS795" s="12"/>
      <c r="KT795" s="12"/>
      <c r="KU795" s="12"/>
      <c r="KV795" s="12"/>
      <c r="KW795" s="12"/>
      <c r="KX795" s="12"/>
      <c r="KY795" s="12"/>
      <c r="KZ795" s="12"/>
      <c r="LA795" s="12"/>
      <c r="LB795" s="12"/>
      <c r="LC795" s="12"/>
      <c r="LD795" s="12"/>
      <c r="LE795" s="12"/>
      <c r="LF795" s="12"/>
      <c r="LG795" s="12"/>
      <c r="LH795" s="12"/>
      <c r="LI795" s="12"/>
      <c r="LJ795" s="12"/>
      <c r="LK795" s="12"/>
      <c r="LL795" s="12"/>
      <c r="LM795" s="12"/>
      <c r="LN795" s="12"/>
      <c r="LO795" s="12"/>
      <c r="LP795" s="12"/>
      <c r="LQ795" s="12"/>
      <c r="LR795" s="12"/>
      <c r="LS795" s="12"/>
      <c r="LT795" s="12"/>
      <c r="LU795" s="12"/>
      <c r="LV795" s="12"/>
      <c r="LW795" s="12"/>
      <c r="LX795" s="12"/>
      <c r="LY795" s="12"/>
      <c r="LZ795" s="12"/>
      <c r="MA795" s="12"/>
      <c r="MB795" s="12"/>
      <c r="MC795" s="12"/>
      <c r="MD795" s="12"/>
      <c r="ME795" s="12"/>
      <c r="MF795" s="12"/>
      <c r="MG795" s="12"/>
      <c r="MH795" s="12"/>
      <c r="MI795" s="12"/>
      <c r="MJ795" s="12"/>
      <c r="MK795" s="12"/>
      <c r="ML795" s="12"/>
      <c r="MM795" s="12"/>
      <c r="MN795" s="12"/>
      <c r="MO795" s="12"/>
      <c r="MP795" s="12"/>
      <c r="MQ795" s="12"/>
      <c r="MR795" s="12"/>
      <c r="MS795" s="12"/>
      <c r="MT795" s="12"/>
      <c r="MU795" s="12"/>
      <c r="MV795" s="12"/>
      <c r="MW795" s="12"/>
      <c r="MX795" s="12"/>
      <c r="MY795" s="12"/>
      <c r="MZ795" s="12"/>
      <c r="NA795" s="12"/>
      <c r="NB795" s="12"/>
      <c r="NC795" s="12"/>
      <c r="ND795" s="12"/>
      <c r="NE795" s="12"/>
      <c r="NF795" s="12"/>
      <c r="NG795" s="12"/>
      <c r="NH795" s="12"/>
      <c r="NI795" s="12"/>
      <c r="NJ795" s="12"/>
      <c r="NK795" s="12"/>
      <c r="NL795" s="12"/>
      <c r="NM795" s="12"/>
      <c r="NN795" s="12"/>
      <c r="NO795" s="12"/>
      <c r="NP795" s="12"/>
      <c r="NQ795" s="12"/>
      <c r="NR795" s="12"/>
      <c r="NS795" s="12"/>
      <c r="NT795" s="12"/>
      <c r="NU795" s="12"/>
      <c r="NV795" s="12"/>
      <c r="NW795" s="12"/>
      <c r="NX795" s="12"/>
      <c r="NY795" s="12"/>
      <c r="NZ795" s="12"/>
      <c r="OA795" s="12"/>
      <c r="OB795" s="12"/>
      <c r="OC795" s="12"/>
      <c r="OD795" s="12"/>
      <c r="OE795" s="12"/>
      <c r="OF795" s="12"/>
      <c r="OG795" s="12"/>
      <c r="OH795" s="12"/>
      <c r="OI795" s="12"/>
      <c r="OJ795" s="12"/>
      <c r="OK795" s="12"/>
      <c r="OL795" s="12"/>
      <c r="OM795" s="12"/>
      <c r="ON795" s="12"/>
      <c r="OO795" s="12"/>
      <c r="OP795" s="12"/>
      <c r="OQ795" s="12"/>
      <c r="OR795" s="12"/>
      <c r="OS795" s="12"/>
      <c r="OT795" s="12"/>
      <c r="OU795" s="12"/>
      <c r="OV795" s="12"/>
      <c r="OW795" s="12"/>
      <c r="OX795" s="12"/>
      <c r="OY795" s="12"/>
      <c r="OZ795" s="12"/>
      <c r="PA795" s="12"/>
      <c r="PB795" s="12"/>
      <c r="PC795" s="12"/>
      <c r="PD795" s="12"/>
      <c r="PE795" s="12"/>
      <c r="PF795" s="12"/>
      <c r="PG795" s="12"/>
      <c r="PH795" s="12"/>
      <c r="PI795" s="12"/>
      <c r="PJ795" s="12"/>
      <c r="PK795" s="12"/>
      <c r="PL795" s="12"/>
      <c r="PM795" s="12"/>
      <c r="PN795" s="12"/>
      <c r="PO795" s="12"/>
      <c r="PP795" s="12"/>
    </row>
    <row r="796">
      <c r="A796" s="452"/>
      <c r="B796" s="45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  <c r="HZ796" s="12"/>
      <c r="IA796" s="12"/>
      <c r="IB796" s="12"/>
      <c r="IC796" s="12"/>
      <c r="ID796" s="12"/>
      <c r="IE796" s="12"/>
      <c r="IF796" s="12"/>
      <c r="IG796" s="12"/>
      <c r="IH796" s="12"/>
      <c r="II796" s="12"/>
      <c r="IJ796" s="12"/>
      <c r="IK796" s="12"/>
      <c r="IL796" s="12"/>
      <c r="IM796" s="12"/>
      <c r="IN796" s="12"/>
      <c r="IO796" s="12"/>
      <c r="IP796" s="12"/>
      <c r="IQ796" s="12"/>
      <c r="IR796" s="12"/>
      <c r="IS796" s="12"/>
      <c r="IT796" s="12"/>
      <c r="IU796" s="12"/>
      <c r="IV796" s="12"/>
      <c r="IW796" s="12"/>
      <c r="IX796" s="12"/>
      <c r="IY796" s="12"/>
      <c r="IZ796" s="12"/>
      <c r="JA796" s="12"/>
      <c r="JB796" s="12"/>
      <c r="JC796" s="12"/>
      <c r="JD796" s="12"/>
      <c r="JE796" s="12"/>
      <c r="JF796" s="12"/>
      <c r="JG796" s="12"/>
      <c r="JH796" s="12"/>
      <c r="JI796" s="12"/>
      <c r="JJ796" s="12"/>
      <c r="JK796" s="12"/>
      <c r="JL796" s="12"/>
      <c r="JM796" s="12"/>
      <c r="JN796" s="12"/>
      <c r="JO796" s="12"/>
      <c r="JP796" s="12"/>
      <c r="JQ796" s="12"/>
      <c r="JR796" s="12"/>
      <c r="JS796" s="12"/>
      <c r="JT796" s="12"/>
      <c r="JU796" s="12"/>
      <c r="JV796" s="12"/>
      <c r="JW796" s="12"/>
      <c r="JX796" s="12"/>
      <c r="JY796" s="12"/>
      <c r="JZ796" s="12"/>
      <c r="KA796" s="12"/>
      <c r="KB796" s="12"/>
      <c r="KC796" s="12"/>
      <c r="KD796" s="12"/>
      <c r="KE796" s="12"/>
      <c r="KF796" s="12"/>
      <c r="KG796" s="12"/>
      <c r="KH796" s="12"/>
      <c r="KI796" s="12"/>
      <c r="KJ796" s="12"/>
      <c r="KK796" s="12"/>
      <c r="KL796" s="12"/>
      <c r="KM796" s="12"/>
      <c r="KN796" s="12"/>
      <c r="KO796" s="12"/>
      <c r="KP796" s="12"/>
      <c r="KQ796" s="12"/>
      <c r="KR796" s="12"/>
      <c r="KS796" s="12"/>
      <c r="KT796" s="12"/>
      <c r="KU796" s="12"/>
      <c r="KV796" s="12"/>
      <c r="KW796" s="12"/>
      <c r="KX796" s="12"/>
      <c r="KY796" s="12"/>
      <c r="KZ796" s="12"/>
      <c r="LA796" s="12"/>
      <c r="LB796" s="12"/>
      <c r="LC796" s="12"/>
      <c r="LD796" s="12"/>
      <c r="LE796" s="12"/>
      <c r="LF796" s="12"/>
      <c r="LG796" s="12"/>
      <c r="LH796" s="12"/>
      <c r="LI796" s="12"/>
      <c r="LJ796" s="12"/>
      <c r="LK796" s="12"/>
      <c r="LL796" s="12"/>
      <c r="LM796" s="12"/>
      <c r="LN796" s="12"/>
      <c r="LO796" s="12"/>
      <c r="LP796" s="12"/>
      <c r="LQ796" s="12"/>
      <c r="LR796" s="12"/>
      <c r="LS796" s="12"/>
      <c r="LT796" s="12"/>
      <c r="LU796" s="12"/>
      <c r="LV796" s="12"/>
      <c r="LW796" s="12"/>
      <c r="LX796" s="12"/>
      <c r="LY796" s="12"/>
      <c r="LZ796" s="12"/>
      <c r="MA796" s="12"/>
      <c r="MB796" s="12"/>
      <c r="MC796" s="12"/>
      <c r="MD796" s="12"/>
      <c r="ME796" s="12"/>
      <c r="MF796" s="12"/>
      <c r="MG796" s="12"/>
      <c r="MH796" s="12"/>
      <c r="MI796" s="12"/>
      <c r="MJ796" s="12"/>
      <c r="MK796" s="12"/>
      <c r="ML796" s="12"/>
      <c r="MM796" s="12"/>
      <c r="MN796" s="12"/>
      <c r="MO796" s="12"/>
      <c r="MP796" s="12"/>
      <c r="MQ796" s="12"/>
      <c r="MR796" s="12"/>
      <c r="MS796" s="12"/>
      <c r="MT796" s="12"/>
      <c r="MU796" s="12"/>
      <c r="MV796" s="12"/>
      <c r="MW796" s="12"/>
      <c r="MX796" s="12"/>
      <c r="MY796" s="12"/>
      <c r="MZ796" s="12"/>
      <c r="NA796" s="12"/>
      <c r="NB796" s="12"/>
      <c r="NC796" s="12"/>
      <c r="ND796" s="12"/>
      <c r="NE796" s="12"/>
      <c r="NF796" s="12"/>
      <c r="NG796" s="12"/>
      <c r="NH796" s="12"/>
      <c r="NI796" s="12"/>
      <c r="NJ796" s="12"/>
      <c r="NK796" s="12"/>
      <c r="NL796" s="12"/>
      <c r="NM796" s="12"/>
      <c r="NN796" s="12"/>
      <c r="NO796" s="12"/>
      <c r="NP796" s="12"/>
      <c r="NQ796" s="12"/>
      <c r="NR796" s="12"/>
      <c r="NS796" s="12"/>
      <c r="NT796" s="12"/>
      <c r="NU796" s="12"/>
      <c r="NV796" s="12"/>
      <c r="NW796" s="12"/>
      <c r="NX796" s="12"/>
      <c r="NY796" s="12"/>
      <c r="NZ796" s="12"/>
      <c r="OA796" s="12"/>
      <c r="OB796" s="12"/>
      <c r="OC796" s="12"/>
      <c r="OD796" s="12"/>
      <c r="OE796" s="12"/>
      <c r="OF796" s="12"/>
      <c r="OG796" s="12"/>
      <c r="OH796" s="12"/>
      <c r="OI796" s="12"/>
      <c r="OJ796" s="12"/>
      <c r="OK796" s="12"/>
      <c r="OL796" s="12"/>
      <c r="OM796" s="12"/>
      <c r="ON796" s="12"/>
      <c r="OO796" s="12"/>
      <c r="OP796" s="12"/>
      <c r="OQ796" s="12"/>
      <c r="OR796" s="12"/>
      <c r="OS796" s="12"/>
      <c r="OT796" s="12"/>
      <c r="OU796" s="12"/>
      <c r="OV796" s="12"/>
      <c r="OW796" s="12"/>
      <c r="OX796" s="12"/>
      <c r="OY796" s="12"/>
      <c r="OZ796" s="12"/>
      <c r="PA796" s="12"/>
      <c r="PB796" s="12"/>
      <c r="PC796" s="12"/>
      <c r="PD796" s="12"/>
      <c r="PE796" s="12"/>
      <c r="PF796" s="12"/>
      <c r="PG796" s="12"/>
      <c r="PH796" s="12"/>
      <c r="PI796" s="12"/>
      <c r="PJ796" s="12"/>
      <c r="PK796" s="12"/>
      <c r="PL796" s="12"/>
      <c r="PM796" s="12"/>
      <c r="PN796" s="12"/>
      <c r="PO796" s="12"/>
      <c r="PP796" s="12"/>
    </row>
    <row r="797">
      <c r="A797" s="452"/>
      <c r="B797" s="45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12"/>
      <c r="GA797" s="12"/>
      <c r="GB797" s="12"/>
      <c r="GC797" s="12"/>
      <c r="GD797" s="12"/>
      <c r="GE797" s="12"/>
      <c r="GF797" s="12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12"/>
      <c r="HA797" s="12"/>
      <c r="HB797" s="12"/>
      <c r="HC797" s="12"/>
      <c r="HD797" s="12"/>
      <c r="HE797" s="12"/>
      <c r="HF797" s="12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  <c r="HZ797" s="12"/>
      <c r="IA797" s="12"/>
      <c r="IB797" s="12"/>
      <c r="IC797" s="12"/>
      <c r="ID797" s="12"/>
      <c r="IE797" s="12"/>
      <c r="IF797" s="12"/>
      <c r="IG797" s="12"/>
      <c r="IH797" s="12"/>
      <c r="II797" s="12"/>
      <c r="IJ797" s="12"/>
      <c r="IK797" s="12"/>
      <c r="IL797" s="12"/>
      <c r="IM797" s="12"/>
      <c r="IN797" s="12"/>
      <c r="IO797" s="12"/>
      <c r="IP797" s="12"/>
      <c r="IQ797" s="12"/>
      <c r="IR797" s="12"/>
      <c r="IS797" s="12"/>
      <c r="IT797" s="12"/>
      <c r="IU797" s="12"/>
      <c r="IV797" s="12"/>
      <c r="IW797" s="12"/>
      <c r="IX797" s="12"/>
      <c r="IY797" s="12"/>
      <c r="IZ797" s="12"/>
      <c r="JA797" s="12"/>
      <c r="JB797" s="12"/>
      <c r="JC797" s="12"/>
      <c r="JD797" s="12"/>
      <c r="JE797" s="12"/>
      <c r="JF797" s="12"/>
      <c r="JG797" s="12"/>
      <c r="JH797" s="12"/>
      <c r="JI797" s="12"/>
      <c r="JJ797" s="12"/>
      <c r="JK797" s="12"/>
      <c r="JL797" s="12"/>
      <c r="JM797" s="12"/>
      <c r="JN797" s="12"/>
      <c r="JO797" s="12"/>
      <c r="JP797" s="12"/>
      <c r="JQ797" s="12"/>
      <c r="JR797" s="12"/>
      <c r="JS797" s="12"/>
      <c r="JT797" s="12"/>
      <c r="JU797" s="12"/>
      <c r="JV797" s="12"/>
      <c r="JW797" s="12"/>
      <c r="JX797" s="12"/>
      <c r="JY797" s="12"/>
      <c r="JZ797" s="12"/>
      <c r="KA797" s="12"/>
      <c r="KB797" s="12"/>
      <c r="KC797" s="12"/>
      <c r="KD797" s="12"/>
      <c r="KE797" s="12"/>
      <c r="KF797" s="12"/>
      <c r="KG797" s="12"/>
      <c r="KH797" s="12"/>
      <c r="KI797" s="12"/>
      <c r="KJ797" s="12"/>
      <c r="KK797" s="12"/>
      <c r="KL797" s="12"/>
      <c r="KM797" s="12"/>
      <c r="KN797" s="12"/>
      <c r="KO797" s="12"/>
      <c r="KP797" s="12"/>
      <c r="KQ797" s="12"/>
      <c r="KR797" s="12"/>
      <c r="KS797" s="12"/>
      <c r="KT797" s="12"/>
      <c r="KU797" s="12"/>
      <c r="KV797" s="12"/>
      <c r="KW797" s="12"/>
      <c r="KX797" s="12"/>
      <c r="KY797" s="12"/>
      <c r="KZ797" s="12"/>
      <c r="LA797" s="12"/>
      <c r="LB797" s="12"/>
      <c r="LC797" s="12"/>
      <c r="LD797" s="12"/>
      <c r="LE797" s="12"/>
      <c r="LF797" s="12"/>
      <c r="LG797" s="12"/>
      <c r="LH797" s="12"/>
      <c r="LI797" s="12"/>
      <c r="LJ797" s="12"/>
      <c r="LK797" s="12"/>
      <c r="LL797" s="12"/>
      <c r="LM797" s="12"/>
      <c r="LN797" s="12"/>
      <c r="LO797" s="12"/>
      <c r="LP797" s="12"/>
      <c r="LQ797" s="12"/>
      <c r="LR797" s="12"/>
      <c r="LS797" s="12"/>
      <c r="LT797" s="12"/>
      <c r="LU797" s="12"/>
      <c r="LV797" s="12"/>
      <c r="LW797" s="12"/>
      <c r="LX797" s="12"/>
      <c r="LY797" s="12"/>
      <c r="LZ797" s="12"/>
      <c r="MA797" s="12"/>
      <c r="MB797" s="12"/>
      <c r="MC797" s="12"/>
      <c r="MD797" s="12"/>
      <c r="ME797" s="12"/>
      <c r="MF797" s="12"/>
      <c r="MG797" s="12"/>
      <c r="MH797" s="12"/>
      <c r="MI797" s="12"/>
      <c r="MJ797" s="12"/>
      <c r="MK797" s="12"/>
      <c r="ML797" s="12"/>
      <c r="MM797" s="12"/>
      <c r="MN797" s="12"/>
      <c r="MO797" s="12"/>
      <c r="MP797" s="12"/>
      <c r="MQ797" s="12"/>
      <c r="MR797" s="12"/>
      <c r="MS797" s="12"/>
      <c r="MT797" s="12"/>
      <c r="MU797" s="12"/>
      <c r="MV797" s="12"/>
      <c r="MW797" s="12"/>
      <c r="MX797" s="12"/>
      <c r="MY797" s="12"/>
      <c r="MZ797" s="12"/>
      <c r="NA797" s="12"/>
      <c r="NB797" s="12"/>
      <c r="NC797" s="12"/>
      <c r="ND797" s="12"/>
      <c r="NE797" s="12"/>
      <c r="NF797" s="12"/>
      <c r="NG797" s="12"/>
      <c r="NH797" s="12"/>
      <c r="NI797" s="12"/>
      <c r="NJ797" s="12"/>
      <c r="NK797" s="12"/>
      <c r="NL797" s="12"/>
      <c r="NM797" s="12"/>
      <c r="NN797" s="12"/>
      <c r="NO797" s="12"/>
      <c r="NP797" s="12"/>
      <c r="NQ797" s="12"/>
      <c r="NR797" s="12"/>
      <c r="NS797" s="12"/>
      <c r="NT797" s="12"/>
      <c r="NU797" s="12"/>
      <c r="NV797" s="12"/>
      <c r="NW797" s="12"/>
      <c r="NX797" s="12"/>
      <c r="NY797" s="12"/>
      <c r="NZ797" s="12"/>
      <c r="OA797" s="12"/>
      <c r="OB797" s="12"/>
      <c r="OC797" s="12"/>
      <c r="OD797" s="12"/>
      <c r="OE797" s="12"/>
      <c r="OF797" s="12"/>
      <c r="OG797" s="12"/>
      <c r="OH797" s="12"/>
      <c r="OI797" s="12"/>
      <c r="OJ797" s="12"/>
      <c r="OK797" s="12"/>
      <c r="OL797" s="12"/>
      <c r="OM797" s="12"/>
      <c r="ON797" s="12"/>
      <c r="OO797" s="12"/>
      <c r="OP797" s="12"/>
      <c r="OQ797" s="12"/>
      <c r="OR797" s="12"/>
      <c r="OS797" s="12"/>
      <c r="OT797" s="12"/>
      <c r="OU797" s="12"/>
      <c r="OV797" s="12"/>
      <c r="OW797" s="12"/>
      <c r="OX797" s="12"/>
      <c r="OY797" s="12"/>
      <c r="OZ797" s="12"/>
      <c r="PA797" s="12"/>
      <c r="PB797" s="12"/>
      <c r="PC797" s="12"/>
      <c r="PD797" s="12"/>
      <c r="PE797" s="12"/>
      <c r="PF797" s="12"/>
      <c r="PG797" s="12"/>
      <c r="PH797" s="12"/>
      <c r="PI797" s="12"/>
      <c r="PJ797" s="12"/>
      <c r="PK797" s="12"/>
      <c r="PL797" s="12"/>
      <c r="PM797" s="12"/>
      <c r="PN797" s="12"/>
      <c r="PO797" s="12"/>
      <c r="PP797" s="12"/>
    </row>
    <row r="798">
      <c r="A798" s="452"/>
      <c r="B798" s="45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  <c r="HZ798" s="12"/>
      <c r="IA798" s="12"/>
      <c r="IB798" s="12"/>
      <c r="IC798" s="12"/>
      <c r="ID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IS798" s="12"/>
      <c r="IT798" s="12"/>
      <c r="IU798" s="12"/>
      <c r="IV798" s="12"/>
      <c r="IW798" s="12"/>
      <c r="IX798" s="12"/>
      <c r="IY798" s="12"/>
      <c r="IZ798" s="12"/>
      <c r="JA798" s="12"/>
      <c r="JB798" s="12"/>
      <c r="JC798" s="12"/>
      <c r="JD798" s="12"/>
      <c r="JE798" s="12"/>
      <c r="JF798" s="12"/>
      <c r="JG798" s="12"/>
      <c r="JH798" s="12"/>
      <c r="JI798" s="12"/>
      <c r="JJ798" s="12"/>
      <c r="JK798" s="12"/>
      <c r="JL798" s="12"/>
      <c r="JM798" s="12"/>
      <c r="JN798" s="12"/>
      <c r="JO798" s="12"/>
      <c r="JP798" s="12"/>
      <c r="JQ798" s="12"/>
      <c r="JR798" s="12"/>
      <c r="JS798" s="12"/>
      <c r="JT798" s="12"/>
      <c r="JU798" s="12"/>
      <c r="JV798" s="12"/>
      <c r="JW798" s="12"/>
      <c r="JX798" s="12"/>
      <c r="JY798" s="12"/>
      <c r="JZ798" s="12"/>
      <c r="KA798" s="12"/>
      <c r="KB798" s="12"/>
      <c r="KC798" s="12"/>
      <c r="KD798" s="12"/>
      <c r="KE798" s="12"/>
      <c r="KF798" s="12"/>
      <c r="KG798" s="12"/>
      <c r="KH798" s="12"/>
      <c r="KI798" s="12"/>
      <c r="KJ798" s="12"/>
      <c r="KK798" s="12"/>
      <c r="KL798" s="12"/>
      <c r="KM798" s="12"/>
      <c r="KN798" s="12"/>
      <c r="KO798" s="12"/>
      <c r="KP798" s="12"/>
      <c r="KQ798" s="12"/>
      <c r="KR798" s="12"/>
      <c r="KS798" s="12"/>
      <c r="KT798" s="12"/>
      <c r="KU798" s="12"/>
      <c r="KV798" s="12"/>
      <c r="KW798" s="12"/>
      <c r="KX798" s="12"/>
      <c r="KY798" s="12"/>
      <c r="KZ798" s="12"/>
      <c r="LA798" s="12"/>
      <c r="LB798" s="12"/>
      <c r="LC798" s="12"/>
      <c r="LD798" s="12"/>
      <c r="LE798" s="12"/>
      <c r="LF798" s="12"/>
      <c r="LG798" s="12"/>
      <c r="LH798" s="12"/>
      <c r="LI798" s="12"/>
      <c r="LJ798" s="12"/>
      <c r="LK798" s="12"/>
      <c r="LL798" s="12"/>
      <c r="LM798" s="12"/>
      <c r="LN798" s="12"/>
      <c r="LO798" s="12"/>
      <c r="LP798" s="12"/>
      <c r="LQ798" s="12"/>
      <c r="LR798" s="12"/>
      <c r="LS798" s="12"/>
      <c r="LT798" s="12"/>
      <c r="LU798" s="12"/>
      <c r="LV798" s="12"/>
      <c r="LW798" s="12"/>
      <c r="LX798" s="12"/>
      <c r="LY798" s="12"/>
      <c r="LZ798" s="12"/>
      <c r="MA798" s="12"/>
      <c r="MB798" s="12"/>
      <c r="MC798" s="12"/>
      <c r="MD798" s="12"/>
      <c r="ME798" s="12"/>
      <c r="MF798" s="12"/>
      <c r="MG798" s="12"/>
      <c r="MH798" s="12"/>
      <c r="MI798" s="12"/>
      <c r="MJ798" s="12"/>
      <c r="MK798" s="12"/>
      <c r="ML798" s="12"/>
      <c r="MM798" s="12"/>
      <c r="MN798" s="12"/>
      <c r="MO798" s="12"/>
      <c r="MP798" s="12"/>
      <c r="MQ798" s="12"/>
      <c r="MR798" s="12"/>
      <c r="MS798" s="12"/>
      <c r="MT798" s="12"/>
      <c r="MU798" s="12"/>
      <c r="MV798" s="12"/>
      <c r="MW798" s="12"/>
      <c r="MX798" s="12"/>
      <c r="MY798" s="12"/>
      <c r="MZ798" s="12"/>
      <c r="NA798" s="12"/>
      <c r="NB798" s="12"/>
      <c r="NC798" s="12"/>
      <c r="ND798" s="12"/>
      <c r="NE798" s="12"/>
      <c r="NF798" s="12"/>
      <c r="NG798" s="12"/>
      <c r="NH798" s="12"/>
      <c r="NI798" s="12"/>
      <c r="NJ798" s="12"/>
      <c r="NK798" s="12"/>
      <c r="NL798" s="12"/>
      <c r="NM798" s="12"/>
      <c r="NN798" s="12"/>
      <c r="NO798" s="12"/>
      <c r="NP798" s="12"/>
      <c r="NQ798" s="12"/>
      <c r="NR798" s="12"/>
      <c r="NS798" s="12"/>
      <c r="NT798" s="12"/>
      <c r="NU798" s="12"/>
      <c r="NV798" s="12"/>
      <c r="NW798" s="12"/>
      <c r="NX798" s="12"/>
      <c r="NY798" s="12"/>
      <c r="NZ798" s="12"/>
      <c r="OA798" s="12"/>
      <c r="OB798" s="12"/>
      <c r="OC798" s="12"/>
      <c r="OD798" s="12"/>
      <c r="OE798" s="12"/>
      <c r="OF798" s="12"/>
      <c r="OG798" s="12"/>
      <c r="OH798" s="12"/>
      <c r="OI798" s="12"/>
      <c r="OJ798" s="12"/>
      <c r="OK798" s="12"/>
      <c r="OL798" s="12"/>
      <c r="OM798" s="12"/>
      <c r="ON798" s="12"/>
      <c r="OO798" s="12"/>
      <c r="OP798" s="12"/>
      <c r="OQ798" s="12"/>
      <c r="OR798" s="12"/>
      <c r="OS798" s="12"/>
      <c r="OT798" s="12"/>
      <c r="OU798" s="12"/>
      <c r="OV798" s="12"/>
      <c r="OW798" s="12"/>
      <c r="OX798" s="12"/>
      <c r="OY798" s="12"/>
      <c r="OZ798" s="12"/>
      <c r="PA798" s="12"/>
      <c r="PB798" s="12"/>
      <c r="PC798" s="12"/>
      <c r="PD798" s="12"/>
      <c r="PE798" s="12"/>
      <c r="PF798" s="12"/>
      <c r="PG798" s="12"/>
      <c r="PH798" s="12"/>
      <c r="PI798" s="12"/>
      <c r="PJ798" s="12"/>
      <c r="PK798" s="12"/>
      <c r="PL798" s="12"/>
      <c r="PM798" s="12"/>
      <c r="PN798" s="12"/>
      <c r="PO798" s="12"/>
      <c r="PP798" s="12"/>
    </row>
    <row r="799">
      <c r="A799" s="452"/>
      <c r="B799" s="45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  <c r="IB799" s="12"/>
      <c r="IC799" s="12"/>
      <c r="ID799" s="12"/>
      <c r="IE799" s="12"/>
      <c r="IF799" s="12"/>
      <c r="IG799" s="12"/>
      <c r="IH799" s="12"/>
      <c r="II799" s="12"/>
      <c r="IJ799" s="12"/>
      <c r="IK799" s="12"/>
      <c r="IL799" s="12"/>
      <c r="IM799" s="12"/>
      <c r="IN799" s="12"/>
      <c r="IO799" s="12"/>
      <c r="IP799" s="12"/>
      <c r="IQ799" s="12"/>
      <c r="IR799" s="12"/>
      <c r="IS799" s="12"/>
      <c r="IT799" s="12"/>
      <c r="IU799" s="12"/>
      <c r="IV799" s="12"/>
      <c r="IW799" s="12"/>
      <c r="IX799" s="12"/>
      <c r="IY799" s="12"/>
      <c r="IZ799" s="12"/>
      <c r="JA799" s="12"/>
      <c r="JB799" s="12"/>
      <c r="JC799" s="12"/>
      <c r="JD799" s="12"/>
      <c r="JE799" s="12"/>
      <c r="JF799" s="12"/>
      <c r="JG799" s="12"/>
      <c r="JH799" s="12"/>
      <c r="JI799" s="12"/>
      <c r="JJ799" s="12"/>
      <c r="JK799" s="12"/>
      <c r="JL799" s="12"/>
      <c r="JM799" s="12"/>
      <c r="JN799" s="12"/>
      <c r="JO799" s="12"/>
      <c r="JP799" s="12"/>
      <c r="JQ799" s="12"/>
      <c r="JR799" s="12"/>
      <c r="JS799" s="12"/>
      <c r="JT799" s="12"/>
      <c r="JU799" s="12"/>
      <c r="JV799" s="12"/>
      <c r="JW799" s="12"/>
      <c r="JX799" s="12"/>
      <c r="JY799" s="12"/>
      <c r="JZ799" s="12"/>
      <c r="KA799" s="12"/>
      <c r="KB799" s="12"/>
      <c r="KC799" s="12"/>
      <c r="KD799" s="12"/>
      <c r="KE799" s="12"/>
      <c r="KF799" s="12"/>
      <c r="KG799" s="12"/>
      <c r="KH799" s="12"/>
      <c r="KI799" s="12"/>
      <c r="KJ799" s="12"/>
      <c r="KK799" s="12"/>
      <c r="KL799" s="12"/>
      <c r="KM799" s="12"/>
      <c r="KN799" s="12"/>
      <c r="KO799" s="12"/>
      <c r="KP799" s="12"/>
      <c r="KQ799" s="12"/>
      <c r="KR799" s="12"/>
      <c r="KS799" s="12"/>
      <c r="KT799" s="12"/>
      <c r="KU799" s="12"/>
      <c r="KV799" s="12"/>
      <c r="KW799" s="12"/>
      <c r="KX799" s="12"/>
      <c r="KY799" s="12"/>
      <c r="KZ799" s="12"/>
      <c r="LA799" s="12"/>
      <c r="LB799" s="12"/>
      <c r="LC799" s="12"/>
      <c r="LD799" s="12"/>
      <c r="LE799" s="12"/>
      <c r="LF799" s="12"/>
      <c r="LG799" s="12"/>
      <c r="LH799" s="12"/>
      <c r="LI799" s="12"/>
      <c r="LJ799" s="12"/>
      <c r="LK799" s="12"/>
      <c r="LL799" s="12"/>
      <c r="LM799" s="12"/>
      <c r="LN799" s="12"/>
      <c r="LO799" s="12"/>
      <c r="LP799" s="12"/>
      <c r="LQ799" s="12"/>
      <c r="LR799" s="12"/>
      <c r="LS799" s="12"/>
      <c r="LT799" s="12"/>
      <c r="LU799" s="12"/>
      <c r="LV799" s="12"/>
      <c r="LW799" s="12"/>
      <c r="LX799" s="12"/>
      <c r="LY799" s="12"/>
      <c r="LZ799" s="12"/>
      <c r="MA799" s="12"/>
      <c r="MB799" s="12"/>
      <c r="MC799" s="12"/>
      <c r="MD799" s="12"/>
      <c r="ME799" s="12"/>
      <c r="MF799" s="12"/>
      <c r="MG799" s="12"/>
      <c r="MH799" s="12"/>
      <c r="MI799" s="12"/>
      <c r="MJ799" s="12"/>
      <c r="MK799" s="12"/>
      <c r="ML799" s="12"/>
      <c r="MM799" s="12"/>
      <c r="MN799" s="12"/>
      <c r="MO799" s="12"/>
      <c r="MP799" s="12"/>
      <c r="MQ799" s="12"/>
      <c r="MR799" s="12"/>
      <c r="MS799" s="12"/>
      <c r="MT799" s="12"/>
      <c r="MU799" s="12"/>
      <c r="MV799" s="12"/>
      <c r="MW799" s="12"/>
      <c r="MX799" s="12"/>
      <c r="MY799" s="12"/>
      <c r="MZ799" s="12"/>
      <c r="NA799" s="12"/>
      <c r="NB799" s="12"/>
      <c r="NC799" s="12"/>
      <c r="ND799" s="12"/>
      <c r="NE799" s="12"/>
      <c r="NF799" s="12"/>
      <c r="NG799" s="12"/>
      <c r="NH799" s="12"/>
      <c r="NI799" s="12"/>
      <c r="NJ799" s="12"/>
      <c r="NK799" s="12"/>
      <c r="NL799" s="12"/>
      <c r="NM799" s="12"/>
      <c r="NN799" s="12"/>
      <c r="NO799" s="12"/>
      <c r="NP799" s="12"/>
      <c r="NQ799" s="12"/>
      <c r="NR799" s="12"/>
      <c r="NS799" s="12"/>
      <c r="NT799" s="12"/>
      <c r="NU799" s="12"/>
      <c r="NV799" s="12"/>
      <c r="NW799" s="12"/>
      <c r="NX799" s="12"/>
      <c r="NY799" s="12"/>
      <c r="NZ799" s="12"/>
      <c r="OA799" s="12"/>
      <c r="OB799" s="12"/>
      <c r="OC799" s="12"/>
      <c r="OD799" s="12"/>
      <c r="OE799" s="12"/>
      <c r="OF799" s="12"/>
      <c r="OG799" s="12"/>
      <c r="OH799" s="12"/>
      <c r="OI799" s="12"/>
      <c r="OJ799" s="12"/>
      <c r="OK799" s="12"/>
      <c r="OL799" s="12"/>
      <c r="OM799" s="12"/>
      <c r="ON799" s="12"/>
      <c r="OO799" s="12"/>
      <c r="OP799" s="12"/>
      <c r="OQ799" s="12"/>
      <c r="OR799" s="12"/>
      <c r="OS799" s="12"/>
      <c r="OT799" s="12"/>
      <c r="OU799" s="12"/>
      <c r="OV799" s="12"/>
      <c r="OW799" s="12"/>
      <c r="OX799" s="12"/>
      <c r="OY799" s="12"/>
      <c r="OZ799" s="12"/>
      <c r="PA799" s="12"/>
      <c r="PB799" s="12"/>
      <c r="PC799" s="12"/>
      <c r="PD799" s="12"/>
      <c r="PE799" s="12"/>
      <c r="PF799" s="12"/>
      <c r="PG799" s="12"/>
      <c r="PH799" s="12"/>
      <c r="PI799" s="12"/>
      <c r="PJ799" s="12"/>
      <c r="PK799" s="12"/>
      <c r="PL799" s="12"/>
      <c r="PM799" s="12"/>
      <c r="PN799" s="12"/>
      <c r="PO799" s="12"/>
      <c r="PP799" s="12"/>
    </row>
    <row r="800">
      <c r="A800" s="452"/>
      <c r="B800" s="45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  <c r="IB800" s="12"/>
      <c r="IC800" s="12"/>
      <c r="ID800" s="12"/>
      <c r="IE800" s="12"/>
      <c r="IF800" s="12"/>
      <c r="IG800" s="12"/>
      <c r="IH800" s="12"/>
      <c r="II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  <c r="IU800" s="12"/>
      <c r="IV800" s="12"/>
      <c r="IW800" s="12"/>
      <c r="IX800" s="12"/>
      <c r="IY800" s="12"/>
      <c r="IZ800" s="12"/>
      <c r="JA800" s="12"/>
      <c r="JB800" s="12"/>
      <c r="JC800" s="12"/>
      <c r="JD800" s="12"/>
      <c r="JE800" s="12"/>
      <c r="JF800" s="12"/>
      <c r="JG800" s="12"/>
      <c r="JH800" s="12"/>
      <c r="JI800" s="12"/>
      <c r="JJ800" s="12"/>
      <c r="JK800" s="12"/>
      <c r="JL800" s="12"/>
      <c r="JM800" s="12"/>
      <c r="JN800" s="12"/>
      <c r="JO800" s="12"/>
      <c r="JP800" s="12"/>
      <c r="JQ800" s="12"/>
      <c r="JR800" s="12"/>
      <c r="JS800" s="12"/>
      <c r="JT800" s="12"/>
      <c r="JU800" s="12"/>
      <c r="JV800" s="12"/>
      <c r="JW800" s="12"/>
      <c r="JX800" s="12"/>
      <c r="JY800" s="12"/>
      <c r="JZ800" s="12"/>
      <c r="KA800" s="12"/>
      <c r="KB800" s="12"/>
      <c r="KC800" s="12"/>
      <c r="KD800" s="12"/>
      <c r="KE800" s="12"/>
      <c r="KF800" s="12"/>
      <c r="KG800" s="12"/>
      <c r="KH800" s="12"/>
      <c r="KI800" s="12"/>
      <c r="KJ800" s="12"/>
      <c r="KK800" s="12"/>
      <c r="KL800" s="12"/>
      <c r="KM800" s="12"/>
      <c r="KN800" s="12"/>
      <c r="KO800" s="12"/>
      <c r="KP800" s="12"/>
      <c r="KQ800" s="12"/>
      <c r="KR800" s="12"/>
      <c r="KS800" s="12"/>
      <c r="KT800" s="12"/>
      <c r="KU800" s="12"/>
      <c r="KV800" s="12"/>
      <c r="KW800" s="12"/>
      <c r="KX800" s="12"/>
      <c r="KY800" s="12"/>
      <c r="KZ800" s="12"/>
      <c r="LA800" s="12"/>
      <c r="LB800" s="12"/>
      <c r="LC800" s="12"/>
      <c r="LD800" s="12"/>
      <c r="LE800" s="12"/>
      <c r="LF800" s="12"/>
      <c r="LG800" s="12"/>
      <c r="LH800" s="12"/>
      <c r="LI800" s="12"/>
      <c r="LJ800" s="12"/>
      <c r="LK800" s="12"/>
      <c r="LL800" s="12"/>
      <c r="LM800" s="12"/>
      <c r="LN800" s="12"/>
      <c r="LO800" s="12"/>
      <c r="LP800" s="12"/>
      <c r="LQ800" s="12"/>
      <c r="LR800" s="12"/>
      <c r="LS800" s="12"/>
      <c r="LT800" s="12"/>
      <c r="LU800" s="12"/>
      <c r="LV800" s="12"/>
      <c r="LW800" s="12"/>
      <c r="LX800" s="12"/>
      <c r="LY800" s="12"/>
      <c r="LZ800" s="12"/>
      <c r="MA800" s="12"/>
      <c r="MB800" s="12"/>
      <c r="MC800" s="12"/>
      <c r="MD800" s="12"/>
      <c r="ME800" s="12"/>
      <c r="MF800" s="12"/>
      <c r="MG800" s="12"/>
      <c r="MH800" s="12"/>
      <c r="MI800" s="12"/>
      <c r="MJ800" s="12"/>
      <c r="MK800" s="12"/>
      <c r="ML800" s="12"/>
      <c r="MM800" s="12"/>
      <c r="MN800" s="12"/>
      <c r="MO800" s="12"/>
      <c r="MP800" s="12"/>
      <c r="MQ800" s="12"/>
      <c r="MR800" s="12"/>
      <c r="MS800" s="12"/>
      <c r="MT800" s="12"/>
      <c r="MU800" s="12"/>
      <c r="MV800" s="12"/>
      <c r="MW800" s="12"/>
      <c r="MX800" s="12"/>
      <c r="MY800" s="12"/>
      <c r="MZ800" s="12"/>
      <c r="NA800" s="12"/>
      <c r="NB800" s="12"/>
      <c r="NC800" s="12"/>
      <c r="ND800" s="12"/>
      <c r="NE800" s="12"/>
      <c r="NF800" s="12"/>
      <c r="NG800" s="12"/>
      <c r="NH800" s="12"/>
      <c r="NI800" s="12"/>
      <c r="NJ800" s="12"/>
      <c r="NK800" s="12"/>
      <c r="NL800" s="12"/>
      <c r="NM800" s="12"/>
      <c r="NN800" s="12"/>
      <c r="NO800" s="12"/>
      <c r="NP800" s="12"/>
      <c r="NQ800" s="12"/>
      <c r="NR800" s="12"/>
      <c r="NS800" s="12"/>
      <c r="NT800" s="12"/>
      <c r="NU800" s="12"/>
      <c r="NV800" s="12"/>
      <c r="NW800" s="12"/>
      <c r="NX800" s="12"/>
      <c r="NY800" s="12"/>
      <c r="NZ800" s="12"/>
      <c r="OA800" s="12"/>
      <c r="OB800" s="12"/>
      <c r="OC800" s="12"/>
      <c r="OD800" s="12"/>
      <c r="OE800" s="12"/>
      <c r="OF800" s="12"/>
      <c r="OG800" s="12"/>
      <c r="OH800" s="12"/>
      <c r="OI800" s="12"/>
      <c r="OJ800" s="12"/>
      <c r="OK800" s="12"/>
      <c r="OL800" s="12"/>
      <c r="OM800" s="12"/>
      <c r="ON800" s="12"/>
      <c r="OO800" s="12"/>
      <c r="OP800" s="12"/>
      <c r="OQ800" s="12"/>
      <c r="OR800" s="12"/>
      <c r="OS800" s="12"/>
      <c r="OT800" s="12"/>
      <c r="OU800" s="12"/>
      <c r="OV800" s="12"/>
      <c r="OW800" s="12"/>
      <c r="OX800" s="12"/>
      <c r="OY800" s="12"/>
      <c r="OZ800" s="12"/>
      <c r="PA800" s="12"/>
      <c r="PB800" s="12"/>
      <c r="PC800" s="12"/>
      <c r="PD800" s="12"/>
      <c r="PE800" s="12"/>
      <c r="PF800" s="12"/>
      <c r="PG800" s="12"/>
      <c r="PH800" s="12"/>
      <c r="PI800" s="12"/>
      <c r="PJ800" s="12"/>
      <c r="PK800" s="12"/>
      <c r="PL800" s="12"/>
      <c r="PM800" s="12"/>
      <c r="PN800" s="12"/>
      <c r="PO800" s="12"/>
      <c r="PP800" s="12"/>
    </row>
    <row r="801">
      <c r="A801" s="452"/>
      <c r="B801" s="45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  <c r="HZ801" s="12"/>
      <c r="IA801" s="12"/>
      <c r="IB801" s="12"/>
      <c r="IC801" s="12"/>
      <c r="ID801" s="12"/>
      <c r="IE801" s="12"/>
      <c r="IF801" s="12"/>
      <c r="IG801" s="12"/>
      <c r="IH801" s="12"/>
      <c r="II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  <c r="IU801" s="12"/>
      <c r="IV801" s="12"/>
      <c r="IW801" s="12"/>
      <c r="IX801" s="12"/>
      <c r="IY801" s="12"/>
      <c r="IZ801" s="12"/>
      <c r="JA801" s="12"/>
      <c r="JB801" s="12"/>
      <c r="JC801" s="12"/>
      <c r="JD801" s="12"/>
      <c r="JE801" s="12"/>
      <c r="JF801" s="12"/>
      <c r="JG801" s="12"/>
      <c r="JH801" s="12"/>
      <c r="JI801" s="12"/>
      <c r="JJ801" s="12"/>
      <c r="JK801" s="12"/>
      <c r="JL801" s="12"/>
      <c r="JM801" s="12"/>
      <c r="JN801" s="12"/>
      <c r="JO801" s="12"/>
      <c r="JP801" s="12"/>
      <c r="JQ801" s="12"/>
      <c r="JR801" s="12"/>
      <c r="JS801" s="12"/>
      <c r="JT801" s="12"/>
      <c r="JU801" s="12"/>
      <c r="JV801" s="12"/>
      <c r="JW801" s="12"/>
      <c r="JX801" s="12"/>
      <c r="JY801" s="12"/>
      <c r="JZ801" s="12"/>
      <c r="KA801" s="12"/>
      <c r="KB801" s="12"/>
      <c r="KC801" s="12"/>
      <c r="KD801" s="12"/>
      <c r="KE801" s="12"/>
      <c r="KF801" s="12"/>
      <c r="KG801" s="12"/>
      <c r="KH801" s="12"/>
      <c r="KI801" s="12"/>
      <c r="KJ801" s="12"/>
      <c r="KK801" s="12"/>
      <c r="KL801" s="12"/>
      <c r="KM801" s="12"/>
      <c r="KN801" s="12"/>
      <c r="KO801" s="12"/>
      <c r="KP801" s="12"/>
      <c r="KQ801" s="12"/>
      <c r="KR801" s="12"/>
      <c r="KS801" s="12"/>
      <c r="KT801" s="12"/>
      <c r="KU801" s="12"/>
      <c r="KV801" s="12"/>
      <c r="KW801" s="12"/>
      <c r="KX801" s="12"/>
      <c r="KY801" s="12"/>
      <c r="KZ801" s="12"/>
      <c r="LA801" s="12"/>
      <c r="LB801" s="12"/>
      <c r="LC801" s="12"/>
      <c r="LD801" s="12"/>
      <c r="LE801" s="12"/>
      <c r="LF801" s="12"/>
      <c r="LG801" s="12"/>
      <c r="LH801" s="12"/>
      <c r="LI801" s="12"/>
      <c r="LJ801" s="12"/>
      <c r="LK801" s="12"/>
      <c r="LL801" s="12"/>
      <c r="LM801" s="12"/>
      <c r="LN801" s="12"/>
      <c r="LO801" s="12"/>
      <c r="LP801" s="12"/>
      <c r="LQ801" s="12"/>
      <c r="LR801" s="12"/>
      <c r="LS801" s="12"/>
      <c r="LT801" s="12"/>
      <c r="LU801" s="12"/>
      <c r="LV801" s="12"/>
      <c r="LW801" s="12"/>
      <c r="LX801" s="12"/>
      <c r="LY801" s="12"/>
      <c r="LZ801" s="12"/>
      <c r="MA801" s="12"/>
      <c r="MB801" s="12"/>
      <c r="MC801" s="12"/>
      <c r="MD801" s="12"/>
      <c r="ME801" s="12"/>
      <c r="MF801" s="12"/>
      <c r="MG801" s="12"/>
      <c r="MH801" s="12"/>
      <c r="MI801" s="12"/>
      <c r="MJ801" s="12"/>
      <c r="MK801" s="12"/>
      <c r="ML801" s="12"/>
      <c r="MM801" s="12"/>
      <c r="MN801" s="12"/>
      <c r="MO801" s="12"/>
      <c r="MP801" s="12"/>
      <c r="MQ801" s="12"/>
      <c r="MR801" s="12"/>
      <c r="MS801" s="12"/>
      <c r="MT801" s="12"/>
      <c r="MU801" s="12"/>
      <c r="MV801" s="12"/>
      <c r="MW801" s="12"/>
      <c r="MX801" s="12"/>
      <c r="MY801" s="12"/>
      <c r="MZ801" s="12"/>
      <c r="NA801" s="12"/>
      <c r="NB801" s="12"/>
      <c r="NC801" s="12"/>
      <c r="ND801" s="12"/>
      <c r="NE801" s="12"/>
      <c r="NF801" s="12"/>
      <c r="NG801" s="12"/>
      <c r="NH801" s="12"/>
      <c r="NI801" s="12"/>
      <c r="NJ801" s="12"/>
      <c r="NK801" s="12"/>
      <c r="NL801" s="12"/>
      <c r="NM801" s="12"/>
      <c r="NN801" s="12"/>
      <c r="NO801" s="12"/>
      <c r="NP801" s="12"/>
      <c r="NQ801" s="12"/>
      <c r="NR801" s="12"/>
      <c r="NS801" s="12"/>
      <c r="NT801" s="12"/>
      <c r="NU801" s="12"/>
      <c r="NV801" s="12"/>
      <c r="NW801" s="12"/>
      <c r="NX801" s="12"/>
      <c r="NY801" s="12"/>
      <c r="NZ801" s="12"/>
      <c r="OA801" s="12"/>
      <c r="OB801" s="12"/>
      <c r="OC801" s="12"/>
      <c r="OD801" s="12"/>
      <c r="OE801" s="12"/>
      <c r="OF801" s="12"/>
      <c r="OG801" s="12"/>
      <c r="OH801" s="12"/>
      <c r="OI801" s="12"/>
      <c r="OJ801" s="12"/>
      <c r="OK801" s="12"/>
      <c r="OL801" s="12"/>
      <c r="OM801" s="12"/>
      <c r="ON801" s="12"/>
      <c r="OO801" s="12"/>
      <c r="OP801" s="12"/>
      <c r="OQ801" s="12"/>
      <c r="OR801" s="12"/>
      <c r="OS801" s="12"/>
      <c r="OT801" s="12"/>
      <c r="OU801" s="12"/>
      <c r="OV801" s="12"/>
      <c r="OW801" s="12"/>
      <c r="OX801" s="12"/>
      <c r="OY801" s="12"/>
      <c r="OZ801" s="12"/>
      <c r="PA801" s="12"/>
      <c r="PB801" s="12"/>
      <c r="PC801" s="12"/>
      <c r="PD801" s="12"/>
      <c r="PE801" s="12"/>
      <c r="PF801" s="12"/>
      <c r="PG801" s="12"/>
      <c r="PH801" s="12"/>
      <c r="PI801" s="12"/>
      <c r="PJ801" s="12"/>
      <c r="PK801" s="12"/>
      <c r="PL801" s="12"/>
      <c r="PM801" s="12"/>
      <c r="PN801" s="12"/>
      <c r="PO801" s="12"/>
      <c r="PP801" s="12"/>
    </row>
    <row r="802">
      <c r="A802" s="452"/>
      <c r="B802" s="45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  <c r="IB802" s="12"/>
      <c r="IC802" s="12"/>
      <c r="ID802" s="12"/>
      <c r="IE802" s="12"/>
      <c r="IF802" s="12"/>
      <c r="IG802" s="12"/>
      <c r="IH802" s="12"/>
      <c r="II802" s="12"/>
      <c r="IJ802" s="12"/>
      <c r="IK802" s="12"/>
      <c r="IL802" s="12"/>
      <c r="IM802" s="12"/>
      <c r="IN802" s="12"/>
      <c r="IO802" s="12"/>
      <c r="IP802" s="12"/>
      <c r="IQ802" s="12"/>
      <c r="IR802" s="12"/>
      <c r="IS802" s="12"/>
      <c r="IT802" s="12"/>
      <c r="IU802" s="12"/>
      <c r="IV802" s="12"/>
      <c r="IW802" s="12"/>
      <c r="IX802" s="12"/>
      <c r="IY802" s="12"/>
      <c r="IZ802" s="12"/>
      <c r="JA802" s="12"/>
      <c r="JB802" s="12"/>
      <c r="JC802" s="12"/>
      <c r="JD802" s="12"/>
      <c r="JE802" s="12"/>
      <c r="JF802" s="12"/>
      <c r="JG802" s="12"/>
      <c r="JH802" s="12"/>
      <c r="JI802" s="12"/>
      <c r="JJ802" s="12"/>
      <c r="JK802" s="12"/>
      <c r="JL802" s="12"/>
      <c r="JM802" s="12"/>
      <c r="JN802" s="12"/>
      <c r="JO802" s="12"/>
      <c r="JP802" s="12"/>
      <c r="JQ802" s="12"/>
      <c r="JR802" s="12"/>
      <c r="JS802" s="12"/>
      <c r="JT802" s="12"/>
      <c r="JU802" s="12"/>
      <c r="JV802" s="12"/>
      <c r="JW802" s="12"/>
      <c r="JX802" s="12"/>
      <c r="JY802" s="12"/>
      <c r="JZ802" s="12"/>
      <c r="KA802" s="12"/>
      <c r="KB802" s="12"/>
      <c r="KC802" s="12"/>
      <c r="KD802" s="12"/>
      <c r="KE802" s="12"/>
      <c r="KF802" s="12"/>
      <c r="KG802" s="12"/>
      <c r="KH802" s="12"/>
      <c r="KI802" s="12"/>
      <c r="KJ802" s="12"/>
      <c r="KK802" s="12"/>
      <c r="KL802" s="12"/>
      <c r="KM802" s="12"/>
      <c r="KN802" s="12"/>
      <c r="KO802" s="12"/>
      <c r="KP802" s="12"/>
      <c r="KQ802" s="12"/>
      <c r="KR802" s="12"/>
      <c r="KS802" s="12"/>
      <c r="KT802" s="12"/>
      <c r="KU802" s="12"/>
      <c r="KV802" s="12"/>
      <c r="KW802" s="12"/>
      <c r="KX802" s="12"/>
      <c r="KY802" s="12"/>
      <c r="KZ802" s="12"/>
      <c r="LA802" s="12"/>
      <c r="LB802" s="12"/>
      <c r="LC802" s="12"/>
      <c r="LD802" s="12"/>
      <c r="LE802" s="12"/>
      <c r="LF802" s="12"/>
      <c r="LG802" s="12"/>
      <c r="LH802" s="12"/>
      <c r="LI802" s="12"/>
      <c r="LJ802" s="12"/>
      <c r="LK802" s="12"/>
      <c r="LL802" s="12"/>
      <c r="LM802" s="12"/>
      <c r="LN802" s="12"/>
      <c r="LO802" s="12"/>
      <c r="LP802" s="12"/>
      <c r="LQ802" s="12"/>
      <c r="LR802" s="12"/>
      <c r="LS802" s="12"/>
      <c r="LT802" s="12"/>
      <c r="LU802" s="12"/>
      <c r="LV802" s="12"/>
      <c r="LW802" s="12"/>
      <c r="LX802" s="12"/>
      <c r="LY802" s="12"/>
      <c r="LZ802" s="12"/>
      <c r="MA802" s="12"/>
      <c r="MB802" s="12"/>
      <c r="MC802" s="12"/>
      <c r="MD802" s="12"/>
      <c r="ME802" s="12"/>
      <c r="MF802" s="12"/>
      <c r="MG802" s="12"/>
      <c r="MH802" s="12"/>
      <c r="MI802" s="12"/>
      <c r="MJ802" s="12"/>
      <c r="MK802" s="12"/>
      <c r="ML802" s="12"/>
      <c r="MM802" s="12"/>
      <c r="MN802" s="12"/>
      <c r="MO802" s="12"/>
      <c r="MP802" s="12"/>
      <c r="MQ802" s="12"/>
      <c r="MR802" s="12"/>
      <c r="MS802" s="12"/>
      <c r="MT802" s="12"/>
      <c r="MU802" s="12"/>
      <c r="MV802" s="12"/>
      <c r="MW802" s="12"/>
      <c r="MX802" s="12"/>
      <c r="MY802" s="12"/>
      <c r="MZ802" s="12"/>
      <c r="NA802" s="12"/>
      <c r="NB802" s="12"/>
      <c r="NC802" s="12"/>
      <c r="ND802" s="12"/>
      <c r="NE802" s="12"/>
      <c r="NF802" s="12"/>
      <c r="NG802" s="12"/>
      <c r="NH802" s="12"/>
      <c r="NI802" s="12"/>
      <c r="NJ802" s="12"/>
      <c r="NK802" s="12"/>
      <c r="NL802" s="12"/>
      <c r="NM802" s="12"/>
      <c r="NN802" s="12"/>
      <c r="NO802" s="12"/>
      <c r="NP802" s="12"/>
      <c r="NQ802" s="12"/>
      <c r="NR802" s="12"/>
      <c r="NS802" s="12"/>
      <c r="NT802" s="12"/>
      <c r="NU802" s="12"/>
      <c r="NV802" s="12"/>
      <c r="NW802" s="12"/>
      <c r="NX802" s="12"/>
      <c r="NY802" s="12"/>
      <c r="NZ802" s="12"/>
      <c r="OA802" s="12"/>
      <c r="OB802" s="12"/>
      <c r="OC802" s="12"/>
      <c r="OD802" s="12"/>
      <c r="OE802" s="12"/>
      <c r="OF802" s="12"/>
      <c r="OG802" s="12"/>
      <c r="OH802" s="12"/>
      <c r="OI802" s="12"/>
      <c r="OJ802" s="12"/>
      <c r="OK802" s="12"/>
      <c r="OL802" s="12"/>
      <c r="OM802" s="12"/>
      <c r="ON802" s="12"/>
      <c r="OO802" s="12"/>
      <c r="OP802" s="12"/>
      <c r="OQ802" s="12"/>
      <c r="OR802" s="12"/>
      <c r="OS802" s="12"/>
      <c r="OT802" s="12"/>
      <c r="OU802" s="12"/>
      <c r="OV802" s="12"/>
      <c r="OW802" s="12"/>
      <c r="OX802" s="12"/>
      <c r="OY802" s="12"/>
      <c r="OZ802" s="12"/>
      <c r="PA802" s="12"/>
      <c r="PB802" s="12"/>
      <c r="PC802" s="12"/>
      <c r="PD802" s="12"/>
      <c r="PE802" s="12"/>
      <c r="PF802" s="12"/>
      <c r="PG802" s="12"/>
      <c r="PH802" s="12"/>
      <c r="PI802" s="12"/>
      <c r="PJ802" s="12"/>
      <c r="PK802" s="12"/>
      <c r="PL802" s="12"/>
      <c r="PM802" s="12"/>
      <c r="PN802" s="12"/>
      <c r="PO802" s="12"/>
      <c r="PP802" s="12"/>
    </row>
    <row r="803">
      <c r="A803" s="452"/>
      <c r="B803" s="45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  <c r="IB803" s="12"/>
      <c r="IC803" s="12"/>
      <c r="ID803" s="12"/>
      <c r="IE803" s="12"/>
      <c r="IF803" s="12"/>
      <c r="IG803" s="12"/>
      <c r="IH803" s="12"/>
      <c r="II803" s="12"/>
      <c r="IJ803" s="12"/>
      <c r="IK803" s="12"/>
      <c r="IL803" s="12"/>
      <c r="IM803" s="12"/>
      <c r="IN803" s="12"/>
      <c r="IO803" s="12"/>
      <c r="IP803" s="12"/>
      <c r="IQ803" s="12"/>
      <c r="IR803" s="12"/>
      <c r="IS803" s="12"/>
      <c r="IT803" s="12"/>
      <c r="IU803" s="12"/>
      <c r="IV803" s="12"/>
      <c r="IW803" s="12"/>
      <c r="IX803" s="12"/>
      <c r="IY803" s="12"/>
      <c r="IZ803" s="12"/>
      <c r="JA803" s="12"/>
      <c r="JB803" s="12"/>
      <c r="JC803" s="12"/>
      <c r="JD803" s="12"/>
      <c r="JE803" s="12"/>
      <c r="JF803" s="12"/>
      <c r="JG803" s="12"/>
      <c r="JH803" s="12"/>
      <c r="JI803" s="12"/>
      <c r="JJ803" s="12"/>
      <c r="JK803" s="12"/>
      <c r="JL803" s="12"/>
      <c r="JM803" s="12"/>
      <c r="JN803" s="12"/>
      <c r="JO803" s="12"/>
      <c r="JP803" s="12"/>
      <c r="JQ803" s="12"/>
      <c r="JR803" s="12"/>
      <c r="JS803" s="12"/>
      <c r="JT803" s="12"/>
      <c r="JU803" s="12"/>
      <c r="JV803" s="12"/>
      <c r="JW803" s="12"/>
      <c r="JX803" s="12"/>
      <c r="JY803" s="12"/>
      <c r="JZ803" s="12"/>
      <c r="KA803" s="12"/>
      <c r="KB803" s="12"/>
      <c r="KC803" s="12"/>
      <c r="KD803" s="12"/>
      <c r="KE803" s="12"/>
      <c r="KF803" s="12"/>
      <c r="KG803" s="12"/>
      <c r="KH803" s="12"/>
      <c r="KI803" s="12"/>
      <c r="KJ803" s="12"/>
      <c r="KK803" s="12"/>
      <c r="KL803" s="12"/>
      <c r="KM803" s="12"/>
      <c r="KN803" s="12"/>
      <c r="KO803" s="12"/>
      <c r="KP803" s="12"/>
      <c r="KQ803" s="12"/>
      <c r="KR803" s="12"/>
      <c r="KS803" s="12"/>
      <c r="KT803" s="12"/>
      <c r="KU803" s="12"/>
      <c r="KV803" s="12"/>
      <c r="KW803" s="12"/>
      <c r="KX803" s="12"/>
      <c r="KY803" s="12"/>
      <c r="KZ803" s="12"/>
      <c r="LA803" s="12"/>
      <c r="LB803" s="12"/>
      <c r="LC803" s="12"/>
      <c r="LD803" s="12"/>
      <c r="LE803" s="12"/>
      <c r="LF803" s="12"/>
      <c r="LG803" s="12"/>
      <c r="LH803" s="12"/>
      <c r="LI803" s="12"/>
      <c r="LJ803" s="12"/>
      <c r="LK803" s="12"/>
      <c r="LL803" s="12"/>
      <c r="LM803" s="12"/>
      <c r="LN803" s="12"/>
      <c r="LO803" s="12"/>
      <c r="LP803" s="12"/>
      <c r="LQ803" s="12"/>
      <c r="LR803" s="12"/>
      <c r="LS803" s="12"/>
      <c r="LT803" s="12"/>
      <c r="LU803" s="12"/>
      <c r="LV803" s="12"/>
      <c r="LW803" s="12"/>
      <c r="LX803" s="12"/>
      <c r="LY803" s="12"/>
      <c r="LZ803" s="12"/>
      <c r="MA803" s="12"/>
      <c r="MB803" s="12"/>
      <c r="MC803" s="12"/>
      <c r="MD803" s="12"/>
      <c r="ME803" s="12"/>
      <c r="MF803" s="12"/>
      <c r="MG803" s="12"/>
      <c r="MH803" s="12"/>
      <c r="MI803" s="12"/>
      <c r="MJ803" s="12"/>
      <c r="MK803" s="12"/>
      <c r="ML803" s="12"/>
      <c r="MM803" s="12"/>
      <c r="MN803" s="12"/>
      <c r="MO803" s="12"/>
      <c r="MP803" s="12"/>
      <c r="MQ803" s="12"/>
      <c r="MR803" s="12"/>
      <c r="MS803" s="12"/>
      <c r="MT803" s="12"/>
      <c r="MU803" s="12"/>
      <c r="MV803" s="12"/>
      <c r="MW803" s="12"/>
      <c r="MX803" s="12"/>
      <c r="MY803" s="12"/>
      <c r="MZ803" s="12"/>
      <c r="NA803" s="12"/>
      <c r="NB803" s="12"/>
      <c r="NC803" s="12"/>
      <c r="ND803" s="12"/>
      <c r="NE803" s="12"/>
      <c r="NF803" s="12"/>
      <c r="NG803" s="12"/>
      <c r="NH803" s="12"/>
      <c r="NI803" s="12"/>
      <c r="NJ803" s="12"/>
      <c r="NK803" s="12"/>
      <c r="NL803" s="12"/>
      <c r="NM803" s="12"/>
      <c r="NN803" s="12"/>
      <c r="NO803" s="12"/>
      <c r="NP803" s="12"/>
      <c r="NQ803" s="12"/>
      <c r="NR803" s="12"/>
      <c r="NS803" s="12"/>
      <c r="NT803" s="12"/>
      <c r="NU803" s="12"/>
      <c r="NV803" s="12"/>
      <c r="NW803" s="12"/>
      <c r="NX803" s="12"/>
      <c r="NY803" s="12"/>
      <c r="NZ803" s="12"/>
      <c r="OA803" s="12"/>
      <c r="OB803" s="12"/>
      <c r="OC803" s="12"/>
      <c r="OD803" s="12"/>
      <c r="OE803" s="12"/>
      <c r="OF803" s="12"/>
      <c r="OG803" s="12"/>
      <c r="OH803" s="12"/>
      <c r="OI803" s="12"/>
      <c r="OJ803" s="12"/>
      <c r="OK803" s="12"/>
      <c r="OL803" s="12"/>
      <c r="OM803" s="12"/>
      <c r="ON803" s="12"/>
      <c r="OO803" s="12"/>
      <c r="OP803" s="12"/>
      <c r="OQ803" s="12"/>
      <c r="OR803" s="12"/>
      <c r="OS803" s="12"/>
      <c r="OT803" s="12"/>
      <c r="OU803" s="12"/>
      <c r="OV803" s="12"/>
      <c r="OW803" s="12"/>
      <c r="OX803" s="12"/>
      <c r="OY803" s="12"/>
      <c r="OZ803" s="12"/>
      <c r="PA803" s="12"/>
      <c r="PB803" s="12"/>
      <c r="PC803" s="12"/>
      <c r="PD803" s="12"/>
      <c r="PE803" s="12"/>
      <c r="PF803" s="12"/>
      <c r="PG803" s="12"/>
      <c r="PH803" s="12"/>
      <c r="PI803" s="12"/>
      <c r="PJ803" s="12"/>
      <c r="PK803" s="12"/>
      <c r="PL803" s="12"/>
      <c r="PM803" s="12"/>
      <c r="PN803" s="12"/>
      <c r="PO803" s="12"/>
      <c r="PP803" s="12"/>
    </row>
    <row r="804">
      <c r="A804" s="452"/>
      <c r="B804" s="45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  <c r="HZ804" s="12"/>
      <c r="IA804" s="12"/>
      <c r="IB804" s="12"/>
      <c r="IC804" s="12"/>
      <c r="ID804" s="12"/>
      <c r="IE804" s="12"/>
      <c r="IF804" s="12"/>
      <c r="IG804" s="12"/>
      <c r="IH804" s="12"/>
      <c r="II804" s="12"/>
      <c r="IJ804" s="12"/>
      <c r="IK804" s="12"/>
      <c r="IL804" s="12"/>
      <c r="IM804" s="12"/>
      <c r="IN804" s="12"/>
      <c r="IO804" s="12"/>
      <c r="IP804" s="12"/>
      <c r="IQ804" s="12"/>
      <c r="IR804" s="12"/>
      <c r="IS804" s="12"/>
      <c r="IT804" s="12"/>
      <c r="IU804" s="12"/>
      <c r="IV804" s="12"/>
      <c r="IW804" s="12"/>
      <c r="IX804" s="12"/>
      <c r="IY804" s="12"/>
      <c r="IZ804" s="12"/>
      <c r="JA804" s="12"/>
      <c r="JB804" s="12"/>
      <c r="JC804" s="12"/>
      <c r="JD804" s="12"/>
      <c r="JE804" s="12"/>
      <c r="JF804" s="12"/>
      <c r="JG804" s="12"/>
      <c r="JH804" s="12"/>
      <c r="JI804" s="12"/>
      <c r="JJ804" s="12"/>
      <c r="JK804" s="12"/>
      <c r="JL804" s="12"/>
      <c r="JM804" s="12"/>
      <c r="JN804" s="12"/>
      <c r="JO804" s="12"/>
      <c r="JP804" s="12"/>
      <c r="JQ804" s="12"/>
      <c r="JR804" s="12"/>
      <c r="JS804" s="12"/>
      <c r="JT804" s="12"/>
      <c r="JU804" s="12"/>
      <c r="JV804" s="12"/>
      <c r="JW804" s="12"/>
      <c r="JX804" s="12"/>
      <c r="JY804" s="12"/>
      <c r="JZ804" s="12"/>
      <c r="KA804" s="12"/>
      <c r="KB804" s="12"/>
      <c r="KC804" s="12"/>
      <c r="KD804" s="12"/>
      <c r="KE804" s="12"/>
      <c r="KF804" s="12"/>
      <c r="KG804" s="12"/>
      <c r="KH804" s="12"/>
      <c r="KI804" s="12"/>
      <c r="KJ804" s="12"/>
      <c r="KK804" s="12"/>
      <c r="KL804" s="12"/>
      <c r="KM804" s="12"/>
      <c r="KN804" s="12"/>
      <c r="KO804" s="12"/>
      <c r="KP804" s="12"/>
      <c r="KQ804" s="12"/>
      <c r="KR804" s="12"/>
      <c r="KS804" s="12"/>
      <c r="KT804" s="12"/>
      <c r="KU804" s="12"/>
      <c r="KV804" s="12"/>
      <c r="KW804" s="12"/>
      <c r="KX804" s="12"/>
      <c r="KY804" s="12"/>
      <c r="KZ804" s="12"/>
      <c r="LA804" s="12"/>
      <c r="LB804" s="12"/>
      <c r="LC804" s="12"/>
      <c r="LD804" s="12"/>
      <c r="LE804" s="12"/>
      <c r="LF804" s="12"/>
      <c r="LG804" s="12"/>
      <c r="LH804" s="12"/>
      <c r="LI804" s="12"/>
      <c r="LJ804" s="12"/>
      <c r="LK804" s="12"/>
      <c r="LL804" s="12"/>
      <c r="LM804" s="12"/>
      <c r="LN804" s="12"/>
      <c r="LO804" s="12"/>
      <c r="LP804" s="12"/>
      <c r="LQ804" s="12"/>
      <c r="LR804" s="12"/>
      <c r="LS804" s="12"/>
      <c r="LT804" s="12"/>
      <c r="LU804" s="12"/>
      <c r="LV804" s="12"/>
      <c r="LW804" s="12"/>
      <c r="LX804" s="12"/>
      <c r="LY804" s="12"/>
      <c r="LZ804" s="12"/>
      <c r="MA804" s="12"/>
      <c r="MB804" s="12"/>
      <c r="MC804" s="12"/>
      <c r="MD804" s="12"/>
      <c r="ME804" s="12"/>
      <c r="MF804" s="12"/>
      <c r="MG804" s="12"/>
      <c r="MH804" s="12"/>
      <c r="MI804" s="12"/>
      <c r="MJ804" s="12"/>
      <c r="MK804" s="12"/>
      <c r="ML804" s="12"/>
      <c r="MM804" s="12"/>
      <c r="MN804" s="12"/>
      <c r="MO804" s="12"/>
      <c r="MP804" s="12"/>
      <c r="MQ804" s="12"/>
      <c r="MR804" s="12"/>
      <c r="MS804" s="12"/>
      <c r="MT804" s="12"/>
      <c r="MU804" s="12"/>
      <c r="MV804" s="12"/>
      <c r="MW804" s="12"/>
      <c r="MX804" s="12"/>
      <c r="MY804" s="12"/>
      <c r="MZ804" s="12"/>
      <c r="NA804" s="12"/>
      <c r="NB804" s="12"/>
      <c r="NC804" s="12"/>
      <c r="ND804" s="12"/>
      <c r="NE804" s="12"/>
      <c r="NF804" s="12"/>
      <c r="NG804" s="12"/>
      <c r="NH804" s="12"/>
      <c r="NI804" s="12"/>
      <c r="NJ804" s="12"/>
      <c r="NK804" s="12"/>
      <c r="NL804" s="12"/>
      <c r="NM804" s="12"/>
      <c r="NN804" s="12"/>
      <c r="NO804" s="12"/>
      <c r="NP804" s="12"/>
      <c r="NQ804" s="12"/>
      <c r="NR804" s="12"/>
      <c r="NS804" s="12"/>
      <c r="NT804" s="12"/>
      <c r="NU804" s="12"/>
      <c r="NV804" s="12"/>
      <c r="NW804" s="12"/>
      <c r="NX804" s="12"/>
      <c r="NY804" s="12"/>
      <c r="NZ804" s="12"/>
      <c r="OA804" s="12"/>
      <c r="OB804" s="12"/>
      <c r="OC804" s="12"/>
      <c r="OD804" s="12"/>
      <c r="OE804" s="12"/>
      <c r="OF804" s="12"/>
      <c r="OG804" s="12"/>
      <c r="OH804" s="12"/>
      <c r="OI804" s="12"/>
      <c r="OJ804" s="12"/>
      <c r="OK804" s="12"/>
      <c r="OL804" s="12"/>
      <c r="OM804" s="12"/>
      <c r="ON804" s="12"/>
      <c r="OO804" s="12"/>
      <c r="OP804" s="12"/>
      <c r="OQ804" s="12"/>
      <c r="OR804" s="12"/>
      <c r="OS804" s="12"/>
      <c r="OT804" s="12"/>
      <c r="OU804" s="12"/>
      <c r="OV804" s="12"/>
      <c r="OW804" s="12"/>
      <c r="OX804" s="12"/>
      <c r="OY804" s="12"/>
      <c r="OZ804" s="12"/>
      <c r="PA804" s="12"/>
      <c r="PB804" s="12"/>
      <c r="PC804" s="12"/>
      <c r="PD804" s="12"/>
      <c r="PE804" s="12"/>
      <c r="PF804" s="12"/>
      <c r="PG804" s="12"/>
      <c r="PH804" s="12"/>
      <c r="PI804" s="12"/>
      <c r="PJ804" s="12"/>
      <c r="PK804" s="12"/>
      <c r="PL804" s="12"/>
      <c r="PM804" s="12"/>
      <c r="PN804" s="12"/>
      <c r="PO804" s="12"/>
      <c r="PP804" s="12"/>
    </row>
    <row r="805">
      <c r="A805" s="452"/>
      <c r="B805" s="45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  <c r="HZ805" s="12"/>
      <c r="IA805" s="12"/>
      <c r="IB805" s="12"/>
      <c r="IC805" s="12"/>
      <c r="ID805" s="12"/>
      <c r="IE805" s="12"/>
      <c r="IF805" s="12"/>
      <c r="IG805" s="12"/>
      <c r="IH805" s="12"/>
      <c r="II805" s="12"/>
      <c r="IJ805" s="12"/>
      <c r="IK805" s="12"/>
      <c r="IL805" s="12"/>
      <c r="IM805" s="12"/>
      <c r="IN805" s="12"/>
      <c r="IO805" s="12"/>
      <c r="IP805" s="12"/>
      <c r="IQ805" s="12"/>
      <c r="IR805" s="12"/>
      <c r="IS805" s="12"/>
      <c r="IT805" s="12"/>
      <c r="IU805" s="12"/>
      <c r="IV805" s="12"/>
      <c r="IW805" s="12"/>
      <c r="IX805" s="12"/>
      <c r="IY805" s="12"/>
      <c r="IZ805" s="12"/>
      <c r="JA805" s="12"/>
      <c r="JB805" s="12"/>
      <c r="JC805" s="12"/>
      <c r="JD805" s="12"/>
      <c r="JE805" s="12"/>
      <c r="JF805" s="12"/>
      <c r="JG805" s="12"/>
      <c r="JH805" s="12"/>
      <c r="JI805" s="12"/>
      <c r="JJ805" s="12"/>
      <c r="JK805" s="12"/>
      <c r="JL805" s="12"/>
      <c r="JM805" s="12"/>
      <c r="JN805" s="12"/>
      <c r="JO805" s="12"/>
      <c r="JP805" s="12"/>
      <c r="JQ805" s="12"/>
      <c r="JR805" s="12"/>
      <c r="JS805" s="12"/>
      <c r="JT805" s="12"/>
      <c r="JU805" s="12"/>
      <c r="JV805" s="12"/>
      <c r="JW805" s="12"/>
      <c r="JX805" s="12"/>
      <c r="JY805" s="12"/>
      <c r="JZ805" s="12"/>
      <c r="KA805" s="12"/>
      <c r="KB805" s="12"/>
      <c r="KC805" s="12"/>
      <c r="KD805" s="12"/>
      <c r="KE805" s="12"/>
      <c r="KF805" s="12"/>
      <c r="KG805" s="12"/>
      <c r="KH805" s="12"/>
      <c r="KI805" s="12"/>
      <c r="KJ805" s="12"/>
      <c r="KK805" s="12"/>
      <c r="KL805" s="12"/>
      <c r="KM805" s="12"/>
      <c r="KN805" s="12"/>
      <c r="KO805" s="12"/>
      <c r="KP805" s="12"/>
      <c r="KQ805" s="12"/>
      <c r="KR805" s="12"/>
      <c r="KS805" s="12"/>
      <c r="KT805" s="12"/>
      <c r="KU805" s="12"/>
      <c r="KV805" s="12"/>
      <c r="KW805" s="12"/>
      <c r="KX805" s="12"/>
      <c r="KY805" s="12"/>
      <c r="KZ805" s="12"/>
      <c r="LA805" s="12"/>
      <c r="LB805" s="12"/>
      <c r="LC805" s="12"/>
      <c r="LD805" s="12"/>
      <c r="LE805" s="12"/>
      <c r="LF805" s="12"/>
      <c r="LG805" s="12"/>
      <c r="LH805" s="12"/>
      <c r="LI805" s="12"/>
      <c r="LJ805" s="12"/>
      <c r="LK805" s="12"/>
      <c r="LL805" s="12"/>
      <c r="LM805" s="12"/>
      <c r="LN805" s="12"/>
      <c r="LO805" s="12"/>
      <c r="LP805" s="12"/>
      <c r="LQ805" s="12"/>
      <c r="LR805" s="12"/>
      <c r="LS805" s="12"/>
      <c r="LT805" s="12"/>
      <c r="LU805" s="12"/>
      <c r="LV805" s="12"/>
      <c r="LW805" s="12"/>
      <c r="LX805" s="12"/>
      <c r="LY805" s="12"/>
      <c r="LZ805" s="12"/>
      <c r="MA805" s="12"/>
      <c r="MB805" s="12"/>
      <c r="MC805" s="12"/>
      <c r="MD805" s="12"/>
      <c r="ME805" s="12"/>
      <c r="MF805" s="12"/>
      <c r="MG805" s="12"/>
      <c r="MH805" s="12"/>
      <c r="MI805" s="12"/>
      <c r="MJ805" s="12"/>
      <c r="MK805" s="12"/>
      <c r="ML805" s="12"/>
      <c r="MM805" s="12"/>
      <c r="MN805" s="12"/>
      <c r="MO805" s="12"/>
      <c r="MP805" s="12"/>
      <c r="MQ805" s="12"/>
      <c r="MR805" s="12"/>
      <c r="MS805" s="12"/>
      <c r="MT805" s="12"/>
      <c r="MU805" s="12"/>
      <c r="MV805" s="12"/>
      <c r="MW805" s="12"/>
      <c r="MX805" s="12"/>
      <c r="MY805" s="12"/>
      <c r="MZ805" s="12"/>
      <c r="NA805" s="12"/>
      <c r="NB805" s="12"/>
      <c r="NC805" s="12"/>
      <c r="ND805" s="12"/>
      <c r="NE805" s="12"/>
      <c r="NF805" s="12"/>
      <c r="NG805" s="12"/>
      <c r="NH805" s="12"/>
      <c r="NI805" s="12"/>
      <c r="NJ805" s="12"/>
      <c r="NK805" s="12"/>
      <c r="NL805" s="12"/>
      <c r="NM805" s="12"/>
      <c r="NN805" s="12"/>
      <c r="NO805" s="12"/>
      <c r="NP805" s="12"/>
      <c r="NQ805" s="12"/>
      <c r="NR805" s="12"/>
      <c r="NS805" s="12"/>
      <c r="NT805" s="12"/>
      <c r="NU805" s="12"/>
      <c r="NV805" s="12"/>
      <c r="NW805" s="12"/>
      <c r="NX805" s="12"/>
      <c r="NY805" s="12"/>
      <c r="NZ805" s="12"/>
      <c r="OA805" s="12"/>
      <c r="OB805" s="12"/>
      <c r="OC805" s="12"/>
      <c r="OD805" s="12"/>
      <c r="OE805" s="12"/>
      <c r="OF805" s="12"/>
      <c r="OG805" s="12"/>
      <c r="OH805" s="12"/>
      <c r="OI805" s="12"/>
      <c r="OJ805" s="12"/>
      <c r="OK805" s="12"/>
      <c r="OL805" s="12"/>
      <c r="OM805" s="12"/>
      <c r="ON805" s="12"/>
      <c r="OO805" s="12"/>
      <c r="OP805" s="12"/>
      <c r="OQ805" s="12"/>
      <c r="OR805" s="12"/>
      <c r="OS805" s="12"/>
      <c r="OT805" s="12"/>
      <c r="OU805" s="12"/>
      <c r="OV805" s="12"/>
      <c r="OW805" s="12"/>
      <c r="OX805" s="12"/>
      <c r="OY805" s="12"/>
      <c r="OZ805" s="12"/>
      <c r="PA805" s="12"/>
      <c r="PB805" s="12"/>
      <c r="PC805" s="12"/>
      <c r="PD805" s="12"/>
      <c r="PE805" s="12"/>
      <c r="PF805" s="12"/>
      <c r="PG805" s="12"/>
      <c r="PH805" s="12"/>
      <c r="PI805" s="12"/>
      <c r="PJ805" s="12"/>
      <c r="PK805" s="12"/>
      <c r="PL805" s="12"/>
      <c r="PM805" s="12"/>
      <c r="PN805" s="12"/>
      <c r="PO805" s="12"/>
      <c r="PP805" s="12"/>
    </row>
    <row r="806">
      <c r="A806" s="452"/>
      <c r="B806" s="45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12"/>
      <c r="GA806" s="12"/>
      <c r="GB806" s="12"/>
      <c r="GC806" s="12"/>
      <c r="GD806" s="12"/>
      <c r="GE806" s="12"/>
      <c r="GF806" s="12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12"/>
      <c r="HA806" s="12"/>
      <c r="HB806" s="12"/>
      <c r="HC806" s="12"/>
      <c r="HD806" s="12"/>
      <c r="HE806" s="12"/>
      <c r="HF806" s="12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  <c r="HZ806" s="12"/>
      <c r="IA806" s="12"/>
      <c r="IB806" s="12"/>
      <c r="IC806" s="12"/>
      <c r="ID806" s="12"/>
      <c r="IE806" s="12"/>
      <c r="IF806" s="12"/>
      <c r="IG806" s="12"/>
      <c r="IH806" s="12"/>
      <c r="II806" s="12"/>
      <c r="IJ806" s="12"/>
      <c r="IK806" s="12"/>
      <c r="IL806" s="12"/>
      <c r="IM806" s="12"/>
      <c r="IN806" s="12"/>
      <c r="IO806" s="12"/>
      <c r="IP806" s="12"/>
      <c r="IQ806" s="12"/>
      <c r="IR806" s="12"/>
      <c r="IS806" s="12"/>
      <c r="IT806" s="12"/>
      <c r="IU806" s="12"/>
      <c r="IV806" s="12"/>
      <c r="IW806" s="12"/>
      <c r="IX806" s="12"/>
      <c r="IY806" s="12"/>
      <c r="IZ806" s="12"/>
      <c r="JA806" s="12"/>
      <c r="JB806" s="12"/>
      <c r="JC806" s="12"/>
      <c r="JD806" s="12"/>
      <c r="JE806" s="12"/>
      <c r="JF806" s="12"/>
      <c r="JG806" s="12"/>
      <c r="JH806" s="12"/>
      <c r="JI806" s="12"/>
      <c r="JJ806" s="12"/>
      <c r="JK806" s="12"/>
      <c r="JL806" s="12"/>
      <c r="JM806" s="12"/>
      <c r="JN806" s="12"/>
      <c r="JO806" s="12"/>
      <c r="JP806" s="12"/>
      <c r="JQ806" s="12"/>
      <c r="JR806" s="12"/>
      <c r="JS806" s="12"/>
      <c r="JT806" s="12"/>
      <c r="JU806" s="12"/>
      <c r="JV806" s="12"/>
      <c r="JW806" s="12"/>
      <c r="JX806" s="12"/>
      <c r="JY806" s="12"/>
      <c r="JZ806" s="12"/>
      <c r="KA806" s="12"/>
      <c r="KB806" s="12"/>
      <c r="KC806" s="12"/>
      <c r="KD806" s="12"/>
      <c r="KE806" s="12"/>
      <c r="KF806" s="12"/>
      <c r="KG806" s="12"/>
      <c r="KH806" s="12"/>
      <c r="KI806" s="12"/>
      <c r="KJ806" s="12"/>
      <c r="KK806" s="12"/>
      <c r="KL806" s="12"/>
      <c r="KM806" s="12"/>
      <c r="KN806" s="12"/>
      <c r="KO806" s="12"/>
      <c r="KP806" s="12"/>
      <c r="KQ806" s="12"/>
      <c r="KR806" s="12"/>
      <c r="KS806" s="12"/>
      <c r="KT806" s="12"/>
      <c r="KU806" s="12"/>
      <c r="KV806" s="12"/>
      <c r="KW806" s="12"/>
      <c r="KX806" s="12"/>
      <c r="KY806" s="12"/>
      <c r="KZ806" s="12"/>
      <c r="LA806" s="12"/>
      <c r="LB806" s="12"/>
      <c r="LC806" s="12"/>
      <c r="LD806" s="12"/>
      <c r="LE806" s="12"/>
      <c r="LF806" s="12"/>
      <c r="LG806" s="12"/>
      <c r="LH806" s="12"/>
      <c r="LI806" s="12"/>
      <c r="LJ806" s="12"/>
      <c r="LK806" s="12"/>
      <c r="LL806" s="12"/>
      <c r="LM806" s="12"/>
      <c r="LN806" s="12"/>
      <c r="LO806" s="12"/>
      <c r="LP806" s="12"/>
      <c r="LQ806" s="12"/>
      <c r="LR806" s="12"/>
      <c r="LS806" s="12"/>
      <c r="LT806" s="12"/>
      <c r="LU806" s="12"/>
      <c r="LV806" s="12"/>
      <c r="LW806" s="12"/>
      <c r="LX806" s="12"/>
      <c r="LY806" s="12"/>
      <c r="LZ806" s="12"/>
      <c r="MA806" s="12"/>
      <c r="MB806" s="12"/>
      <c r="MC806" s="12"/>
      <c r="MD806" s="12"/>
      <c r="ME806" s="12"/>
      <c r="MF806" s="12"/>
      <c r="MG806" s="12"/>
      <c r="MH806" s="12"/>
      <c r="MI806" s="12"/>
      <c r="MJ806" s="12"/>
      <c r="MK806" s="12"/>
      <c r="ML806" s="12"/>
      <c r="MM806" s="12"/>
      <c r="MN806" s="12"/>
      <c r="MO806" s="12"/>
      <c r="MP806" s="12"/>
      <c r="MQ806" s="12"/>
      <c r="MR806" s="12"/>
      <c r="MS806" s="12"/>
      <c r="MT806" s="12"/>
      <c r="MU806" s="12"/>
      <c r="MV806" s="12"/>
      <c r="MW806" s="12"/>
      <c r="MX806" s="12"/>
      <c r="MY806" s="12"/>
      <c r="MZ806" s="12"/>
      <c r="NA806" s="12"/>
      <c r="NB806" s="12"/>
      <c r="NC806" s="12"/>
      <c r="ND806" s="12"/>
      <c r="NE806" s="12"/>
      <c r="NF806" s="12"/>
      <c r="NG806" s="12"/>
      <c r="NH806" s="12"/>
      <c r="NI806" s="12"/>
      <c r="NJ806" s="12"/>
      <c r="NK806" s="12"/>
      <c r="NL806" s="12"/>
      <c r="NM806" s="12"/>
      <c r="NN806" s="12"/>
      <c r="NO806" s="12"/>
      <c r="NP806" s="12"/>
      <c r="NQ806" s="12"/>
      <c r="NR806" s="12"/>
      <c r="NS806" s="12"/>
      <c r="NT806" s="12"/>
      <c r="NU806" s="12"/>
      <c r="NV806" s="12"/>
      <c r="NW806" s="12"/>
      <c r="NX806" s="12"/>
      <c r="NY806" s="12"/>
      <c r="NZ806" s="12"/>
      <c r="OA806" s="12"/>
      <c r="OB806" s="12"/>
      <c r="OC806" s="12"/>
      <c r="OD806" s="12"/>
      <c r="OE806" s="12"/>
      <c r="OF806" s="12"/>
      <c r="OG806" s="12"/>
      <c r="OH806" s="12"/>
      <c r="OI806" s="12"/>
      <c r="OJ806" s="12"/>
      <c r="OK806" s="12"/>
      <c r="OL806" s="12"/>
      <c r="OM806" s="12"/>
      <c r="ON806" s="12"/>
      <c r="OO806" s="12"/>
      <c r="OP806" s="12"/>
      <c r="OQ806" s="12"/>
      <c r="OR806" s="12"/>
      <c r="OS806" s="12"/>
      <c r="OT806" s="12"/>
      <c r="OU806" s="12"/>
      <c r="OV806" s="12"/>
      <c r="OW806" s="12"/>
      <c r="OX806" s="12"/>
      <c r="OY806" s="12"/>
      <c r="OZ806" s="12"/>
      <c r="PA806" s="12"/>
      <c r="PB806" s="12"/>
      <c r="PC806" s="12"/>
      <c r="PD806" s="12"/>
      <c r="PE806" s="12"/>
      <c r="PF806" s="12"/>
      <c r="PG806" s="12"/>
      <c r="PH806" s="12"/>
      <c r="PI806" s="12"/>
      <c r="PJ806" s="12"/>
      <c r="PK806" s="12"/>
      <c r="PL806" s="12"/>
      <c r="PM806" s="12"/>
      <c r="PN806" s="12"/>
      <c r="PO806" s="12"/>
      <c r="PP806" s="12"/>
    </row>
    <row r="807">
      <c r="A807" s="452"/>
      <c r="B807" s="45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  <c r="IU807" s="12"/>
      <c r="IV807" s="12"/>
      <c r="IW807" s="12"/>
      <c r="IX807" s="12"/>
      <c r="IY807" s="12"/>
      <c r="IZ807" s="12"/>
      <c r="JA807" s="12"/>
      <c r="JB807" s="12"/>
      <c r="JC807" s="12"/>
      <c r="JD807" s="12"/>
      <c r="JE807" s="12"/>
      <c r="JF807" s="12"/>
      <c r="JG807" s="12"/>
      <c r="JH807" s="12"/>
      <c r="JI807" s="12"/>
      <c r="JJ807" s="12"/>
      <c r="JK807" s="12"/>
      <c r="JL807" s="12"/>
      <c r="JM807" s="12"/>
      <c r="JN807" s="12"/>
      <c r="JO807" s="12"/>
      <c r="JP807" s="12"/>
      <c r="JQ807" s="12"/>
      <c r="JR807" s="12"/>
      <c r="JS807" s="12"/>
      <c r="JT807" s="12"/>
      <c r="JU807" s="12"/>
      <c r="JV807" s="12"/>
      <c r="JW807" s="12"/>
      <c r="JX807" s="12"/>
      <c r="JY807" s="12"/>
      <c r="JZ807" s="12"/>
      <c r="KA807" s="12"/>
      <c r="KB807" s="12"/>
      <c r="KC807" s="12"/>
      <c r="KD807" s="12"/>
      <c r="KE807" s="12"/>
      <c r="KF807" s="12"/>
      <c r="KG807" s="12"/>
      <c r="KH807" s="12"/>
      <c r="KI807" s="12"/>
      <c r="KJ807" s="12"/>
      <c r="KK807" s="12"/>
      <c r="KL807" s="12"/>
      <c r="KM807" s="12"/>
      <c r="KN807" s="12"/>
      <c r="KO807" s="12"/>
      <c r="KP807" s="12"/>
      <c r="KQ807" s="12"/>
      <c r="KR807" s="12"/>
      <c r="KS807" s="12"/>
      <c r="KT807" s="12"/>
      <c r="KU807" s="12"/>
      <c r="KV807" s="12"/>
      <c r="KW807" s="12"/>
      <c r="KX807" s="12"/>
      <c r="KY807" s="12"/>
      <c r="KZ807" s="12"/>
      <c r="LA807" s="12"/>
      <c r="LB807" s="12"/>
      <c r="LC807" s="12"/>
      <c r="LD807" s="12"/>
      <c r="LE807" s="12"/>
      <c r="LF807" s="12"/>
      <c r="LG807" s="12"/>
      <c r="LH807" s="12"/>
      <c r="LI807" s="12"/>
      <c r="LJ807" s="12"/>
      <c r="LK807" s="12"/>
      <c r="LL807" s="12"/>
      <c r="LM807" s="12"/>
      <c r="LN807" s="12"/>
      <c r="LO807" s="12"/>
      <c r="LP807" s="12"/>
      <c r="LQ807" s="12"/>
      <c r="LR807" s="12"/>
      <c r="LS807" s="12"/>
      <c r="LT807" s="12"/>
      <c r="LU807" s="12"/>
      <c r="LV807" s="12"/>
      <c r="LW807" s="12"/>
      <c r="LX807" s="12"/>
      <c r="LY807" s="12"/>
      <c r="LZ807" s="12"/>
      <c r="MA807" s="12"/>
      <c r="MB807" s="12"/>
      <c r="MC807" s="12"/>
      <c r="MD807" s="12"/>
      <c r="ME807" s="12"/>
      <c r="MF807" s="12"/>
      <c r="MG807" s="12"/>
      <c r="MH807" s="12"/>
      <c r="MI807" s="12"/>
      <c r="MJ807" s="12"/>
      <c r="MK807" s="12"/>
      <c r="ML807" s="12"/>
      <c r="MM807" s="12"/>
      <c r="MN807" s="12"/>
      <c r="MO807" s="12"/>
      <c r="MP807" s="12"/>
      <c r="MQ807" s="12"/>
      <c r="MR807" s="12"/>
      <c r="MS807" s="12"/>
      <c r="MT807" s="12"/>
      <c r="MU807" s="12"/>
      <c r="MV807" s="12"/>
      <c r="MW807" s="12"/>
      <c r="MX807" s="12"/>
      <c r="MY807" s="12"/>
      <c r="MZ807" s="12"/>
      <c r="NA807" s="12"/>
      <c r="NB807" s="12"/>
      <c r="NC807" s="12"/>
      <c r="ND807" s="12"/>
      <c r="NE807" s="12"/>
      <c r="NF807" s="12"/>
      <c r="NG807" s="12"/>
      <c r="NH807" s="12"/>
      <c r="NI807" s="12"/>
      <c r="NJ807" s="12"/>
      <c r="NK807" s="12"/>
      <c r="NL807" s="12"/>
      <c r="NM807" s="12"/>
      <c r="NN807" s="12"/>
      <c r="NO807" s="12"/>
      <c r="NP807" s="12"/>
      <c r="NQ807" s="12"/>
      <c r="NR807" s="12"/>
      <c r="NS807" s="12"/>
      <c r="NT807" s="12"/>
      <c r="NU807" s="12"/>
      <c r="NV807" s="12"/>
      <c r="NW807" s="12"/>
      <c r="NX807" s="12"/>
      <c r="NY807" s="12"/>
      <c r="NZ807" s="12"/>
      <c r="OA807" s="12"/>
      <c r="OB807" s="12"/>
      <c r="OC807" s="12"/>
      <c r="OD807" s="12"/>
      <c r="OE807" s="12"/>
      <c r="OF807" s="12"/>
      <c r="OG807" s="12"/>
      <c r="OH807" s="12"/>
      <c r="OI807" s="12"/>
      <c r="OJ807" s="12"/>
      <c r="OK807" s="12"/>
      <c r="OL807" s="12"/>
      <c r="OM807" s="12"/>
      <c r="ON807" s="12"/>
      <c r="OO807" s="12"/>
      <c r="OP807" s="12"/>
      <c r="OQ807" s="12"/>
      <c r="OR807" s="12"/>
      <c r="OS807" s="12"/>
      <c r="OT807" s="12"/>
      <c r="OU807" s="12"/>
      <c r="OV807" s="12"/>
      <c r="OW807" s="12"/>
      <c r="OX807" s="12"/>
      <c r="OY807" s="12"/>
      <c r="OZ807" s="12"/>
      <c r="PA807" s="12"/>
      <c r="PB807" s="12"/>
      <c r="PC807" s="12"/>
      <c r="PD807" s="12"/>
      <c r="PE807" s="12"/>
      <c r="PF807" s="12"/>
      <c r="PG807" s="12"/>
      <c r="PH807" s="12"/>
      <c r="PI807" s="12"/>
      <c r="PJ807" s="12"/>
      <c r="PK807" s="12"/>
      <c r="PL807" s="12"/>
      <c r="PM807" s="12"/>
      <c r="PN807" s="12"/>
      <c r="PO807" s="12"/>
      <c r="PP807" s="12"/>
    </row>
    <row r="808">
      <c r="A808" s="452"/>
      <c r="B808" s="45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  <c r="IU808" s="12"/>
      <c r="IV808" s="12"/>
      <c r="IW808" s="12"/>
      <c r="IX808" s="12"/>
      <c r="IY808" s="12"/>
      <c r="IZ808" s="12"/>
      <c r="JA808" s="12"/>
      <c r="JB808" s="12"/>
      <c r="JC808" s="12"/>
      <c r="JD808" s="12"/>
      <c r="JE808" s="12"/>
      <c r="JF808" s="12"/>
      <c r="JG808" s="12"/>
      <c r="JH808" s="12"/>
      <c r="JI808" s="12"/>
      <c r="JJ808" s="12"/>
      <c r="JK808" s="12"/>
      <c r="JL808" s="12"/>
      <c r="JM808" s="12"/>
      <c r="JN808" s="12"/>
      <c r="JO808" s="12"/>
      <c r="JP808" s="12"/>
      <c r="JQ808" s="12"/>
      <c r="JR808" s="12"/>
      <c r="JS808" s="12"/>
      <c r="JT808" s="12"/>
      <c r="JU808" s="12"/>
      <c r="JV808" s="12"/>
      <c r="JW808" s="12"/>
      <c r="JX808" s="12"/>
      <c r="JY808" s="12"/>
      <c r="JZ808" s="12"/>
      <c r="KA808" s="12"/>
      <c r="KB808" s="12"/>
      <c r="KC808" s="12"/>
      <c r="KD808" s="12"/>
      <c r="KE808" s="12"/>
      <c r="KF808" s="12"/>
      <c r="KG808" s="12"/>
      <c r="KH808" s="12"/>
      <c r="KI808" s="12"/>
      <c r="KJ808" s="12"/>
      <c r="KK808" s="12"/>
      <c r="KL808" s="12"/>
      <c r="KM808" s="12"/>
      <c r="KN808" s="12"/>
      <c r="KO808" s="12"/>
      <c r="KP808" s="12"/>
      <c r="KQ808" s="12"/>
      <c r="KR808" s="12"/>
      <c r="KS808" s="12"/>
      <c r="KT808" s="12"/>
      <c r="KU808" s="12"/>
      <c r="KV808" s="12"/>
      <c r="KW808" s="12"/>
      <c r="KX808" s="12"/>
      <c r="KY808" s="12"/>
      <c r="KZ808" s="12"/>
      <c r="LA808" s="12"/>
      <c r="LB808" s="12"/>
      <c r="LC808" s="12"/>
      <c r="LD808" s="12"/>
      <c r="LE808" s="12"/>
      <c r="LF808" s="12"/>
      <c r="LG808" s="12"/>
      <c r="LH808" s="12"/>
      <c r="LI808" s="12"/>
      <c r="LJ808" s="12"/>
      <c r="LK808" s="12"/>
      <c r="LL808" s="12"/>
      <c r="LM808" s="12"/>
      <c r="LN808" s="12"/>
      <c r="LO808" s="12"/>
      <c r="LP808" s="12"/>
      <c r="LQ808" s="12"/>
      <c r="LR808" s="12"/>
      <c r="LS808" s="12"/>
      <c r="LT808" s="12"/>
      <c r="LU808" s="12"/>
      <c r="LV808" s="12"/>
      <c r="LW808" s="12"/>
      <c r="LX808" s="12"/>
      <c r="LY808" s="12"/>
      <c r="LZ808" s="12"/>
      <c r="MA808" s="12"/>
      <c r="MB808" s="12"/>
      <c r="MC808" s="12"/>
      <c r="MD808" s="12"/>
      <c r="ME808" s="12"/>
      <c r="MF808" s="12"/>
      <c r="MG808" s="12"/>
      <c r="MH808" s="12"/>
      <c r="MI808" s="12"/>
      <c r="MJ808" s="12"/>
      <c r="MK808" s="12"/>
      <c r="ML808" s="12"/>
      <c r="MM808" s="12"/>
      <c r="MN808" s="12"/>
      <c r="MO808" s="12"/>
      <c r="MP808" s="12"/>
      <c r="MQ808" s="12"/>
      <c r="MR808" s="12"/>
      <c r="MS808" s="12"/>
      <c r="MT808" s="12"/>
      <c r="MU808" s="12"/>
      <c r="MV808" s="12"/>
      <c r="MW808" s="12"/>
      <c r="MX808" s="12"/>
      <c r="MY808" s="12"/>
      <c r="MZ808" s="12"/>
      <c r="NA808" s="12"/>
      <c r="NB808" s="12"/>
      <c r="NC808" s="12"/>
      <c r="ND808" s="12"/>
      <c r="NE808" s="12"/>
      <c r="NF808" s="12"/>
      <c r="NG808" s="12"/>
      <c r="NH808" s="12"/>
      <c r="NI808" s="12"/>
      <c r="NJ808" s="12"/>
      <c r="NK808" s="12"/>
      <c r="NL808" s="12"/>
      <c r="NM808" s="12"/>
      <c r="NN808" s="12"/>
      <c r="NO808" s="12"/>
      <c r="NP808" s="12"/>
      <c r="NQ808" s="12"/>
      <c r="NR808" s="12"/>
      <c r="NS808" s="12"/>
      <c r="NT808" s="12"/>
      <c r="NU808" s="12"/>
      <c r="NV808" s="12"/>
      <c r="NW808" s="12"/>
      <c r="NX808" s="12"/>
      <c r="NY808" s="12"/>
      <c r="NZ808" s="12"/>
      <c r="OA808" s="12"/>
      <c r="OB808" s="12"/>
      <c r="OC808" s="12"/>
      <c r="OD808" s="12"/>
      <c r="OE808" s="12"/>
      <c r="OF808" s="12"/>
      <c r="OG808" s="12"/>
      <c r="OH808" s="12"/>
      <c r="OI808" s="12"/>
      <c r="OJ808" s="12"/>
      <c r="OK808" s="12"/>
      <c r="OL808" s="12"/>
      <c r="OM808" s="12"/>
      <c r="ON808" s="12"/>
      <c r="OO808" s="12"/>
      <c r="OP808" s="12"/>
      <c r="OQ808" s="12"/>
      <c r="OR808" s="12"/>
      <c r="OS808" s="12"/>
      <c r="OT808" s="12"/>
      <c r="OU808" s="12"/>
      <c r="OV808" s="12"/>
      <c r="OW808" s="12"/>
      <c r="OX808" s="12"/>
      <c r="OY808" s="12"/>
      <c r="OZ808" s="12"/>
      <c r="PA808" s="12"/>
      <c r="PB808" s="12"/>
      <c r="PC808" s="12"/>
      <c r="PD808" s="12"/>
      <c r="PE808" s="12"/>
      <c r="PF808" s="12"/>
      <c r="PG808" s="12"/>
      <c r="PH808" s="12"/>
      <c r="PI808" s="12"/>
      <c r="PJ808" s="12"/>
      <c r="PK808" s="12"/>
      <c r="PL808" s="12"/>
      <c r="PM808" s="12"/>
      <c r="PN808" s="12"/>
      <c r="PO808" s="12"/>
      <c r="PP808" s="12"/>
    </row>
    <row r="809">
      <c r="A809" s="452"/>
      <c r="B809" s="45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  <c r="IB809" s="12"/>
      <c r="IC809" s="12"/>
      <c r="ID809" s="12"/>
      <c r="IE809" s="12"/>
      <c r="IF809" s="12"/>
      <c r="IG809" s="12"/>
      <c r="IH809" s="12"/>
      <c r="II809" s="12"/>
      <c r="IJ809" s="12"/>
      <c r="IK809" s="12"/>
      <c r="IL809" s="12"/>
      <c r="IM809" s="12"/>
      <c r="IN809" s="12"/>
      <c r="IO809" s="12"/>
      <c r="IP809" s="12"/>
      <c r="IQ809" s="12"/>
      <c r="IR809" s="12"/>
      <c r="IS809" s="12"/>
      <c r="IT809" s="12"/>
      <c r="IU809" s="12"/>
      <c r="IV809" s="12"/>
      <c r="IW809" s="12"/>
      <c r="IX809" s="12"/>
      <c r="IY809" s="12"/>
      <c r="IZ809" s="12"/>
      <c r="JA809" s="12"/>
      <c r="JB809" s="12"/>
      <c r="JC809" s="12"/>
      <c r="JD809" s="12"/>
      <c r="JE809" s="12"/>
      <c r="JF809" s="12"/>
      <c r="JG809" s="12"/>
      <c r="JH809" s="12"/>
      <c r="JI809" s="12"/>
      <c r="JJ809" s="12"/>
      <c r="JK809" s="12"/>
      <c r="JL809" s="12"/>
      <c r="JM809" s="12"/>
      <c r="JN809" s="12"/>
      <c r="JO809" s="12"/>
      <c r="JP809" s="12"/>
      <c r="JQ809" s="12"/>
      <c r="JR809" s="12"/>
      <c r="JS809" s="12"/>
      <c r="JT809" s="12"/>
      <c r="JU809" s="12"/>
      <c r="JV809" s="12"/>
      <c r="JW809" s="12"/>
      <c r="JX809" s="12"/>
      <c r="JY809" s="12"/>
      <c r="JZ809" s="12"/>
      <c r="KA809" s="12"/>
      <c r="KB809" s="12"/>
      <c r="KC809" s="12"/>
      <c r="KD809" s="12"/>
      <c r="KE809" s="12"/>
      <c r="KF809" s="12"/>
      <c r="KG809" s="12"/>
      <c r="KH809" s="12"/>
      <c r="KI809" s="12"/>
      <c r="KJ809" s="12"/>
      <c r="KK809" s="12"/>
      <c r="KL809" s="12"/>
      <c r="KM809" s="12"/>
      <c r="KN809" s="12"/>
      <c r="KO809" s="12"/>
      <c r="KP809" s="12"/>
      <c r="KQ809" s="12"/>
      <c r="KR809" s="12"/>
      <c r="KS809" s="12"/>
      <c r="KT809" s="12"/>
      <c r="KU809" s="12"/>
      <c r="KV809" s="12"/>
      <c r="KW809" s="12"/>
      <c r="KX809" s="12"/>
      <c r="KY809" s="12"/>
      <c r="KZ809" s="12"/>
      <c r="LA809" s="12"/>
      <c r="LB809" s="12"/>
      <c r="LC809" s="12"/>
      <c r="LD809" s="12"/>
      <c r="LE809" s="12"/>
      <c r="LF809" s="12"/>
      <c r="LG809" s="12"/>
      <c r="LH809" s="12"/>
      <c r="LI809" s="12"/>
      <c r="LJ809" s="12"/>
      <c r="LK809" s="12"/>
      <c r="LL809" s="12"/>
      <c r="LM809" s="12"/>
      <c r="LN809" s="12"/>
      <c r="LO809" s="12"/>
      <c r="LP809" s="12"/>
      <c r="LQ809" s="12"/>
      <c r="LR809" s="12"/>
      <c r="LS809" s="12"/>
      <c r="LT809" s="12"/>
      <c r="LU809" s="12"/>
      <c r="LV809" s="12"/>
      <c r="LW809" s="12"/>
      <c r="LX809" s="12"/>
      <c r="LY809" s="12"/>
      <c r="LZ809" s="12"/>
      <c r="MA809" s="12"/>
      <c r="MB809" s="12"/>
      <c r="MC809" s="12"/>
      <c r="MD809" s="12"/>
      <c r="ME809" s="12"/>
      <c r="MF809" s="12"/>
      <c r="MG809" s="12"/>
      <c r="MH809" s="12"/>
      <c r="MI809" s="12"/>
      <c r="MJ809" s="12"/>
      <c r="MK809" s="12"/>
      <c r="ML809" s="12"/>
      <c r="MM809" s="12"/>
      <c r="MN809" s="12"/>
      <c r="MO809" s="12"/>
      <c r="MP809" s="12"/>
      <c r="MQ809" s="12"/>
      <c r="MR809" s="12"/>
      <c r="MS809" s="12"/>
      <c r="MT809" s="12"/>
      <c r="MU809" s="12"/>
      <c r="MV809" s="12"/>
      <c r="MW809" s="12"/>
      <c r="MX809" s="12"/>
      <c r="MY809" s="12"/>
      <c r="MZ809" s="12"/>
      <c r="NA809" s="12"/>
      <c r="NB809" s="12"/>
      <c r="NC809" s="12"/>
      <c r="ND809" s="12"/>
      <c r="NE809" s="12"/>
      <c r="NF809" s="12"/>
      <c r="NG809" s="12"/>
      <c r="NH809" s="12"/>
      <c r="NI809" s="12"/>
      <c r="NJ809" s="12"/>
      <c r="NK809" s="12"/>
      <c r="NL809" s="12"/>
      <c r="NM809" s="12"/>
      <c r="NN809" s="12"/>
      <c r="NO809" s="12"/>
      <c r="NP809" s="12"/>
      <c r="NQ809" s="12"/>
      <c r="NR809" s="12"/>
      <c r="NS809" s="12"/>
      <c r="NT809" s="12"/>
      <c r="NU809" s="12"/>
      <c r="NV809" s="12"/>
      <c r="NW809" s="12"/>
      <c r="NX809" s="12"/>
      <c r="NY809" s="12"/>
      <c r="NZ809" s="12"/>
      <c r="OA809" s="12"/>
      <c r="OB809" s="12"/>
      <c r="OC809" s="12"/>
      <c r="OD809" s="12"/>
      <c r="OE809" s="12"/>
      <c r="OF809" s="12"/>
      <c r="OG809" s="12"/>
      <c r="OH809" s="12"/>
      <c r="OI809" s="12"/>
      <c r="OJ809" s="12"/>
      <c r="OK809" s="12"/>
      <c r="OL809" s="12"/>
      <c r="OM809" s="12"/>
      <c r="ON809" s="12"/>
      <c r="OO809" s="12"/>
      <c r="OP809" s="12"/>
      <c r="OQ809" s="12"/>
      <c r="OR809" s="12"/>
      <c r="OS809" s="12"/>
      <c r="OT809" s="12"/>
      <c r="OU809" s="12"/>
      <c r="OV809" s="12"/>
      <c r="OW809" s="12"/>
      <c r="OX809" s="12"/>
      <c r="OY809" s="12"/>
      <c r="OZ809" s="12"/>
      <c r="PA809" s="12"/>
      <c r="PB809" s="12"/>
      <c r="PC809" s="12"/>
      <c r="PD809" s="12"/>
      <c r="PE809" s="12"/>
      <c r="PF809" s="12"/>
      <c r="PG809" s="12"/>
      <c r="PH809" s="12"/>
      <c r="PI809" s="12"/>
      <c r="PJ809" s="12"/>
      <c r="PK809" s="12"/>
      <c r="PL809" s="12"/>
      <c r="PM809" s="12"/>
      <c r="PN809" s="12"/>
      <c r="PO809" s="12"/>
      <c r="PP809" s="12"/>
    </row>
    <row r="810">
      <c r="A810" s="452"/>
      <c r="B810" s="45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  <c r="HZ810" s="12"/>
      <c r="IA810" s="12"/>
      <c r="IB810" s="12"/>
      <c r="IC810" s="12"/>
      <c r="ID810" s="12"/>
      <c r="IE810" s="12"/>
      <c r="IF810" s="12"/>
      <c r="IG810" s="12"/>
      <c r="IH810" s="12"/>
      <c r="II810" s="12"/>
      <c r="IJ810" s="12"/>
      <c r="IK810" s="12"/>
      <c r="IL810" s="12"/>
      <c r="IM810" s="12"/>
      <c r="IN810" s="12"/>
      <c r="IO810" s="12"/>
      <c r="IP810" s="12"/>
      <c r="IQ810" s="12"/>
      <c r="IR810" s="12"/>
      <c r="IS810" s="12"/>
      <c r="IT810" s="12"/>
      <c r="IU810" s="12"/>
      <c r="IV810" s="12"/>
      <c r="IW810" s="12"/>
      <c r="IX810" s="12"/>
      <c r="IY810" s="12"/>
      <c r="IZ810" s="12"/>
      <c r="JA810" s="12"/>
      <c r="JB810" s="12"/>
      <c r="JC810" s="12"/>
      <c r="JD810" s="12"/>
      <c r="JE810" s="12"/>
      <c r="JF810" s="12"/>
      <c r="JG810" s="12"/>
      <c r="JH810" s="12"/>
      <c r="JI810" s="12"/>
      <c r="JJ810" s="12"/>
      <c r="JK810" s="12"/>
      <c r="JL810" s="12"/>
      <c r="JM810" s="12"/>
      <c r="JN810" s="12"/>
      <c r="JO810" s="12"/>
      <c r="JP810" s="12"/>
      <c r="JQ810" s="12"/>
      <c r="JR810" s="12"/>
      <c r="JS810" s="12"/>
      <c r="JT810" s="12"/>
      <c r="JU810" s="12"/>
      <c r="JV810" s="12"/>
      <c r="JW810" s="12"/>
      <c r="JX810" s="12"/>
      <c r="JY810" s="12"/>
      <c r="JZ810" s="12"/>
      <c r="KA810" s="12"/>
      <c r="KB810" s="12"/>
      <c r="KC810" s="12"/>
      <c r="KD810" s="12"/>
      <c r="KE810" s="12"/>
      <c r="KF810" s="12"/>
      <c r="KG810" s="12"/>
      <c r="KH810" s="12"/>
      <c r="KI810" s="12"/>
      <c r="KJ810" s="12"/>
      <c r="KK810" s="12"/>
      <c r="KL810" s="12"/>
      <c r="KM810" s="12"/>
      <c r="KN810" s="12"/>
      <c r="KO810" s="12"/>
      <c r="KP810" s="12"/>
      <c r="KQ810" s="12"/>
      <c r="KR810" s="12"/>
      <c r="KS810" s="12"/>
      <c r="KT810" s="12"/>
      <c r="KU810" s="12"/>
      <c r="KV810" s="12"/>
      <c r="KW810" s="12"/>
      <c r="KX810" s="12"/>
      <c r="KY810" s="12"/>
      <c r="KZ810" s="12"/>
      <c r="LA810" s="12"/>
      <c r="LB810" s="12"/>
      <c r="LC810" s="12"/>
      <c r="LD810" s="12"/>
      <c r="LE810" s="12"/>
      <c r="LF810" s="12"/>
      <c r="LG810" s="12"/>
      <c r="LH810" s="12"/>
      <c r="LI810" s="12"/>
      <c r="LJ810" s="12"/>
      <c r="LK810" s="12"/>
      <c r="LL810" s="12"/>
      <c r="LM810" s="12"/>
      <c r="LN810" s="12"/>
      <c r="LO810" s="12"/>
      <c r="LP810" s="12"/>
      <c r="LQ810" s="12"/>
      <c r="LR810" s="12"/>
      <c r="LS810" s="12"/>
      <c r="LT810" s="12"/>
      <c r="LU810" s="12"/>
      <c r="LV810" s="12"/>
      <c r="LW810" s="12"/>
      <c r="LX810" s="12"/>
      <c r="LY810" s="12"/>
      <c r="LZ810" s="12"/>
      <c r="MA810" s="12"/>
      <c r="MB810" s="12"/>
      <c r="MC810" s="12"/>
      <c r="MD810" s="12"/>
      <c r="ME810" s="12"/>
      <c r="MF810" s="12"/>
      <c r="MG810" s="12"/>
      <c r="MH810" s="12"/>
      <c r="MI810" s="12"/>
      <c r="MJ810" s="12"/>
      <c r="MK810" s="12"/>
      <c r="ML810" s="12"/>
      <c r="MM810" s="12"/>
      <c r="MN810" s="12"/>
      <c r="MO810" s="12"/>
      <c r="MP810" s="12"/>
      <c r="MQ810" s="12"/>
      <c r="MR810" s="12"/>
      <c r="MS810" s="12"/>
      <c r="MT810" s="12"/>
      <c r="MU810" s="12"/>
      <c r="MV810" s="12"/>
      <c r="MW810" s="12"/>
      <c r="MX810" s="12"/>
      <c r="MY810" s="12"/>
      <c r="MZ810" s="12"/>
      <c r="NA810" s="12"/>
      <c r="NB810" s="12"/>
      <c r="NC810" s="12"/>
      <c r="ND810" s="12"/>
      <c r="NE810" s="12"/>
      <c r="NF810" s="12"/>
      <c r="NG810" s="12"/>
      <c r="NH810" s="12"/>
      <c r="NI810" s="12"/>
      <c r="NJ810" s="12"/>
      <c r="NK810" s="12"/>
      <c r="NL810" s="12"/>
      <c r="NM810" s="12"/>
      <c r="NN810" s="12"/>
      <c r="NO810" s="12"/>
      <c r="NP810" s="12"/>
      <c r="NQ810" s="12"/>
      <c r="NR810" s="12"/>
      <c r="NS810" s="12"/>
      <c r="NT810" s="12"/>
      <c r="NU810" s="12"/>
      <c r="NV810" s="12"/>
      <c r="NW810" s="12"/>
      <c r="NX810" s="12"/>
      <c r="NY810" s="12"/>
      <c r="NZ810" s="12"/>
      <c r="OA810" s="12"/>
      <c r="OB810" s="12"/>
      <c r="OC810" s="12"/>
      <c r="OD810" s="12"/>
      <c r="OE810" s="12"/>
      <c r="OF810" s="12"/>
      <c r="OG810" s="12"/>
      <c r="OH810" s="12"/>
      <c r="OI810" s="12"/>
      <c r="OJ810" s="12"/>
      <c r="OK810" s="12"/>
      <c r="OL810" s="12"/>
      <c r="OM810" s="12"/>
      <c r="ON810" s="12"/>
      <c r="OO810" s="12"/>
      <c r="OP810" s="12"/>
      <c r="OQ810" s="12"/>
      <c r="OR810" s="12"/>
      <c r="OS810" s="12"/>
      <c r="OT810" s="12"/>
      <c r="OU810" s="12"/>
      <c r="OV810" s="12"/>
      <c r="OW810" s="12"/>
      <c r="OX810" s="12"/>
      <c r="OY810" s="12"/>
      <c r="OZ810" s="12"/>
      <c r="PA810" s="12"/>
      <c r="PB810" s="12"/>
      <c r="PC810" s="12"/>
      <c r="PD810" s="12"/>
      <c r="PE810" s="12"/>
      <c r="PF810" s="12"/>
      <c r="PG810" s="12"/>
      <c r="PH810" s="12"/>
      <c r="PI810" s="12"/>
      <c r="PJ810" s="12"/>
      <c r="PK810" s="12"/>
      <c r="PL810" s="12"/>
      <c r="PM810" s="12"/>
      <c r="PN810" s="12"/>
      <c r="PO810" s="12"/>
      <c r="PP810" s="12"/>
    </row>
    <row r="811">
      <c r="A811" s="452"/>
      <c r="B811" s="45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  <c r="HZ811" s="12"/>
      <c r="IA811" s="12"/>
      <c r="IB811" s="12"/>
      <c r="IC811" s="12"/>
      <c r="ID811" s="12"/>
      <c r="IE811" s="12"/>
      <c r="IF811" s="12"/>
      <c r="IG811" s="12"/>
      <c r="IH811" s="12"/>
      <c r="II811" s="12"/>
      <c r="IJ811" s="12"/>
      <c r="IK811" s="12"/>
      <c r="IL811" s="12"/>
      <c r="IM811" s="12"/>
      <c r="IN811" s="12"/>
      <c r="IO811" s="12"/>
      <c r="IP811" s="12"/>
      <c r="IQ811" s="12"/>
      <c r="IR811" s="12"/>
      <c r="IS811" s="12"/>
      <c r="IT811" s="12"/>
      <c r="IU811" s="12"/>
      <c r="IV811" s="12"/>
      <c r="IW811" s="12"/>
      <c r="IX811" s="12"/>
      <c r="IY811" s="12"/>
      <c r="IZ811" s="12"/>
      <c r="JA811" s="12"/>
      <c r="JB811" s="12"/>
      <c r="JC811" s="12"/>
      <c r="JD811" s="12"/>
      <c r="JE811" s="12"/>
      <c r="JF811" s="12"/>
      <c r="JG811" s="12"/>
      <c r="JH811" s="12"/>
      <c r="JI811" s="12"/>
      <c r="JJ811" s="12"/>
      <c r="JK811" s="12"/>
      <c r="JL811" s="12"/>
      <c r="JM811" s="12"/>
      <c r="JN811" s="12"/>
      <c r="JO811" s="12"/>
      <c r="JP811" s="12"/>
      <c r="JQ811" s="12"/>
      <c r="JR811" s="12"/>
      <c r="JS811" s="12"/>
      <c r="JT811" s="12"/>
      <c r="JU811" s="12"/>
      <c r="JV811" s="12"/>
      <c r="JW811" s="12"/>
      <c r="JX811" s="12"/>
      <c r="JY811" s="12"/>
      <c r="JZ811" s="12"/>
      <c r="KA811" s="12"/>
      <c r="KB811" s="12"/>
      <c r="KC811" s="12"/>
      <c r="KD811" s="12"/>
      <c r="KE811" s="12"/>
      <c r="KF811" s="12"/>
      <c r="KG811" s="12"/>
      <c r="KH811" s="12"/>
      <c r="KI811" s="12"/>
      <c r="KJ811" s="12"/>
      <c r="KK811" s="12"/>
      <c r="KL811" s="12"/>
      <c r="KM811" s="12"/>
      <c r="KN811" s="12"/>
      <c r="KO811" s="12"/>
      <c r="KP811" s="12"/>
      <c r="KQ811" s="12"/>
      <c r="KR811" s="12"/>
      <c r="KS811" s="12"/>
      <c r="KT811" s="12"/>
      <c r="KU811" s="12"/>
      <c r="KV811" s="12"/>
      <c r="KW811" s="12"/>
      <c r="KX811" s="12"/>
      <c r="KY811" s="12"/>
      <c r="KZ811" s="12"/>
      <c r="LA811" s="12"/>
      <c r="LB811" s="12"/>
      <c r="LC811" s="12"/>
      <c r="LD811" s="12"/>
      <c r="LE811" s="12"/>
      <c r="LF811" s="12"/>
      <c r="LG811" s="12"/>
      <c r="LH811" s="12"/>
      <c r="LI811" s="12"/>
      <c r="LJ811" s="12"/>
      <c r="LK811" s="12"/>
      <c r="LL811" s="12"/>
      <c r="LM811" s="12"/>
      <c r="LN811" s="12"/>
      <c r="LO811" s="12"/>
      <c r="LP811" s="12"/>
      <c r="LQ811" s="12"/>
      <c r="LR811" s="12"/>
      <c r="LS811" s="12"/>
      <c r="LT811" s="12"/>
      <c r="LU811" s="12"/>
      <c r="LV811" s="12"/>
      <c r="LW811" s="12"/>
      <c r="LX811" s="12"/>
      <c r="LY811" s="12"/>
      <c r="LZ811" s="12"/>
      <c r="MA811" s="12"/>
      <c r="MB811" s="12"/>
      <c r="MC811" s="12"/>
      <c r="MD811" s="12"/>
      <c r="ME811" s="12"/>
      <c r="MF811" s="12"/>
      <c r="MG811" s="12"/>
      <c r="MH811" s="12"/>
      <c r="MI811" s="12"/>
      <c r="MJ811" s="12"/>
      <c r="MK811" s="12"/>
      <c r="ML811" s="12"/>
      <c r="MM811" s="12"/>
      <c r="MN811" s="12"/>
      <c r="MO811" s="12"/>
      <c r="MP811" s="12"/>
      <c r="MQ811" s="12"/>
      <c r="MR811" s="12"/>
      <c r="MS811" s="12"/>
      <c r="MT811" s="12"/>
      <c r="MU811" s="12"/>
      <c r="MV811" s="12"/>
      <c r="MW811" s="12"/>
      <c r="MX811" s="12"/>
      <c r="MY811" s="12"/>
      <c r="MZ811" s="12"/>
      <c r="NA811" s="12"/>
      <c r="NB811" s="12"/>
      <c r="NC811" s="12"/>
      <c r="ND811" s="12"/>
      <c r="NE811" s="12"/>
      <c r="NF811" s="12"/>
      <c r="NG811" s="12"/>
      <c r="NH811" s="12"/>
      <c r="NI811" s="12"/>
      <c r="NJ811" s="12"/>
      <c r="NK811" s="12"/>
      <c r="NL811" s="12"/>
      <c r="NM811" s="12"/>
      <c r="NN811" s="12"/>
      <c r="NO811" s="12"/>
      <c r="NP811" s="12"/>
      <c r="NQ811" s="12"/>
      <c r="NR811" s="12"/>
      <c r="NS811" s="12"/>
      <c r="NT811" s="12"/>
      <c r="NU811" s="12"/>
      <c r="NV811" s="12"/>
      <c r="NW811" s="12"/>
      <c r="NX811" s="12"/>
      <c r="NY811" s="12"/>
      <c r="NZ811" s="12"/>
      <c r="OA811" s="12"/>
      <c r="OB811" s="12"/>
      <c r="OC811" s="12"/>
      <c r="OD811" s="12"/>
      <c r="OE811" s="12"/>
      <c r="OF811" s="12"/>
      <c r="OG811" s="12"/>
      <c r="OH811" s="12"/>
      <c r="OI811" s="12"/>
      <c r="OJ811" s="12"/>
      <c r="OK811" s="12"/>
      <c r="OL811" s="12"/>
      <c r="OM811" s="12"/>
      <c r="ON811" s="12"/>
      <c r="OO811" s="12"/>
      <c r="OP811" s="12"/>
      <c r="OQ811" s="12"/>
      <c r="OR811" s="12"/>
      <c r="OS811" s="12"/>
      <c r="OT811" s="12"/>
      <c r="OU811" s="12"/>
      <c r="OV811" s="12"/>
      <c r="OW811" s="12"/>
      <c r="OX811" s="12"/>
      <c r="OY811" s="12"/>
      <c r="OZ811" s="12"/>
      <c r="PA811" s="12"/>
      <c r="PB811" s="12"/>
      <c r="PC811" s="12"/>
      <c r="PD811" s="12"/>
      <c r="PE811" s="12"/>
      <c r="PF811" s="12"/>
      <c r="PG811" s="12"/>
      <c r="PH811" s="12"/>
      <c r="PI811" s="12"/>
      <c r="PJ811" s="12"/>
      <c r="PK811" s="12"/>
      <c r="PL811" s="12"/>
      <c r="PM811" s="12"/>
      <c r="PN811" s="12"/>
      <c r="PO811" s="12"/>
      <c r="PP811" s="12"/>
    </row>
    <row r="812">
      <c r="A812" s="452"/>
      <c r="B812" s="45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  <c r="IB812" s="12"/>
      <c r="IC812" s="12"/>
      <c r="ID812" s="12"/>
      <c r="IE812" s="12"/>
      <c r="IF812" s="12"/>
      <c r="IG812" s="12"/>
      <c r="IH812" s="12"/>
      <c r="II812" s="12"/>
      <c r="IJ812" s="12"/>
      <c r="IK812" s="12"/>
      <c r="IL812" s="12"/>
      <c r="IM812" s="12"/>
      <c r="IN812" s="12"/>
      <c r="IO812" s="12"/>
      <c r="IP812" s="12"/>
      <c r="IQ812" s="12"/>
      <c r="IR812" s="12"/>
      <c r="IS812" s="12"/>
      <c r="IT812" s="12"/>
      <c r="IU812" s="12"/>
      <c r="IV812" s="12"/>
      <c r="IW812" s="12"/>
      <c r="IX812" s="12"/>
      <c r="IY812" s="12"/>
      <c r="IZ812" s="12"/>
      <c r="JA812" s="12"/>
      <c r="JB812" s="12"/>
      <c r="JC812" s="12"/>
      <c r="JD812" s="12"/>
      <c r="JE812" s="12"/>
      <c r="JF812" s="12"/>
      <c r="JG812" s="12"/>
      <c r="JH812" s="12"/>
      <c r="JI812" s="12"/>
      <c r="JJ812" s="12"/>
      <c r="JK812" s="12"/>
      <c r="JL812" s="12"/>
      <c r="JM812" s="12"/>
      <c r="JN812" s="12"/>
      <c r="JO812" s="12"/>
      <c r="JP812" s="12"/>
      <c r="JQ812" s="12"/>
      <c r="JR812" s="12"/>
      <c r="JS812" s="12"/>
      <c r="JT812" s="12"/>
      <c r="JU812" s="12"/>
      <c r="JV812" s="12"/>
      <c r="JW812" s="12"/>
      <c r="JX812" s="12"/>
      <c r="JY812" s="12"/>
      <c r="JZ812" s="12"/>
      <c r="KA812" s="12"/>
      <c r="KB812" s="12"/>
      <c r="KC812" s="12"/>
      <c r="KD812" s="12"/>
      <c r="KE812" s="12"/>
      <c r="KF812" s="12"/>
      <c r="KG812" s="12"/>
      <c r="KH812" s="12"/>
      <c r="KI812" s="12"/>
      <c r="KJ812" s="12"/>
      <c r="KK812" s="12"/>
      <c r="KL812" s="12"/>
      <c r="KM812" s="12"/>
      <c r="KN812" s="12"/>
      <c r="KO812" s="12"/>
      <c r="KP812" s="12"/>
      <c r="KQ812" s="12"/>
      <c r="KR812" s="12"/>
      <c r="KS812" s="12"/>
      <c r="KT812" s="12"/>
      <c r="KU812" s="12"/>
      <c r="KV812" s="12"/>
      <c r="KW812" s="12"/>
      <c r="KX812" s="12"/>
      <c r="KY812" s="12"/>
      <c r="KZ812" s="12"/>
      <c r="LA812" s="12"/>
      <c r="LB812" s="12"/>
      <c r="LC812" s="12"/>
      <c r="LD812" s="12"/>
      <c r="LE812" s="12"/>
      <c r="LF812" s="12"/>
      <c r="LG812" s="12"/>
      <c r="LH812" s="12"/>
      <c r="LI812" s="12"/>
      <c r="LJ812" s="12"/>
      <c r="LK812" s="12"/>
      <c r="LL812" s="12"/>
      <c r="LM812" s="12"/>
      <c r="LN812" s="12"/>
      <c r="LO812" s="12"/>
      <c r="LP812" s="12"/>
      <c r="LQ812" s="12"/>
      <c r="LR812" s="12"/>
      <c r="LS812" s="12"/>
      <c r="LT812" s="12"/>
      <c r="LU812" s="12"/>
      <c r="LV812" s="12"/>
      <c r="LW812" s="12"/>
      <c r="LX812" s="12"/>
      <c r="LY812" s="12"/>
      <c r="LZ812" s="12"/>
      <c r="MA812" s="12"/>
      <c r="MB812" s="12"/>
      <c r="MC812" s="12"/>
      <c r="MD812" s="12"/>
      <c r="ME812" s="12"/>
      <c r="MF812" s="12"/>
      <c r="MG812" s="12"/>
      <c r="MH812" s="12"/>
      <c r="MI812" s="12"/>
      <c r="MJ812" s="12"/>
      <c r="MK812" s="12"/>
      <c r="ML812" s="12"/>
      <c r="MM812" s="12"/>
      <c r="MN812" s="12"/>
      <c r="MO812" s="12"/>
      <c r="MP812" s="12"/>
      <c r="MQ812" s="12"/>
      <c r="MR812" s="12"/>
      <c r="MS812" s="12"/>
      <c r="MT812" s="12"/>
      <c r="MU812" s="12"/>
      <c r="MV812" s="12"/>
      <c r="MW812" s="12"/>
      <c r="MX812" s="12"/>
      <c r="MY812" s="12"/>
      <c r="MZ812" s="12"/>
      <c r="NA812" s="12"/>
      <c r="NB812" s="12"/>
      <c r="NC812" s="12"/>
      <c r="ND812" s="12"/>
      <c r="NE812" s="12"/>
      <c r="NF812" s="12"/>
      <c r="NG812" s="12"/>
      <c r="NH812" s="12"/>
      <c r="NI812" s="12"/>
      <c r="NJ812" s="12"/>
      <c r="NK812" s="12"/>
      <c r="NL812" s="12"/>
      <c r="NM812" s="12"/>
      <c r="NN812" s="12"/>
      <c r="NO812" s="12"/>
      <c r="NP812" s="12"/>
      <c r="NQ812" s="12"/>
      <c r="NR812" s="12"/>
      <c r="NS812" s="12"/>
      <c r="NT812" s="12"/>
      <c r="NU812" s="12"/>
      <c r="NV812" s="12"/>
      <c r="NW812" s="12"/>
      <c r="NX812" s="12"/>
      <c r="NY812" s="12"/>
      <c r="NZ812" s="12"/>
      <c r="OA812" s="12"/>
      <c r="OB812" s="12"/>
      <c r="OC812" s="12"/>
      <c r="OD812" s="12"/>
      <c r="OE812" s="12"/>
      <c r="OF812" s="12"/>
      <c r="OG812" s="12"/>
      <c r="OH812" s="12"/>
      <c r="OI812" s="12"/>
      <c r="OJ812" s="12"/>
      <c r="OK812" s="12"/>
      <c r="OL812" s="12"/>
      <c r="OM812" s="12"/>
      <c r="ON812" s="12"/>
      <c r="OO812" s="12"/>
      <c r="OP812" s="12"/>
      <c r="OQ812" s="12"/>
      <c r="OR812" s="12"/>
      <c r="OS812" s="12"/>
      <c r="OT812" s="12"/>
      <c r="OU812" s="12"/>
      <c r="OV812" s="12"/>
      <c r="OW812" s="12"/>
      <c r="OX812" s="12"/>
      <c r="OY812" s="12"/>
      <c r="OZ812" s="12"/>
      <c r="PA812" s="12"/>
      <c r="PB812" s="12"/>
      <c r="PC812" s="12"/>
      <c r="PD812" s="12"/>
      <c r="PE812" s="12"/>
      <c r="PF812" s="12"/>
      <c r="PG812" s="12"/>
      <c r="PH812" s="12"/>
      <c r="PI812" s="12"/>
      <c r="PJ812" s="12"/>
      <c r="PK812" s="12"/>
      <c r="PL812" s="12"/>
      <c r="PM812" s="12"/>
      <c r="PN812" s="12"/>
      <c r="PO812" s="12"/>
      <c r="PP812" s="12"/>
    </row>
    <row r="813">
      <c r="A813" s="452"/>
      <c r="B813" s="45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  <c r="IU813" s="12"/>
      <c r="IV813" s="12"/>
      <c r="IW813" s="12"/>
      <c r="IX813" s="12"/>
      <c r="IY813" s="12"/>
      <c r="IZ813" s="12"/>
      <c r="JA813" s="12"/>
      <c r="JB813" s="12"/>
      <c r="JC813" s="12"/>
      <c r="JD813" s="12"/>
      <c r="JE813" s="12"/>
      <c r="JF813" s="12"/>
      <c r="JG813" s="12"/>
      <c r="JH813" s="12"/>
      <c r="JI813" s="12"/>
      <c r="JJ813" s="12"/>
      <c r="JK813" s="12"/>
      <c r="JL813" s="12"/>
      <c r="JM813" s="12"/>
      <c r="JN813" s="12"/>
      <c r="JO813" s="12"/>
      <c r="JP813" s="12"/>
      <c r="JQ813" s="12"/>
      <c r="JR813" s="12"/>
      <c r="JS813" s="12"/>
      <c r="JT813" s="12"/>
      <c r="JU813" s="12"/>
      <c r="JV813" s="12"/>
      <c r="JW813" s="12"/>
      <c r="JX813" s="12"/>
      <c r="JY813" s="12"/>
      <c r="JZ813" s="12"/>
      <c r="KA813" s="12"/>
      <c r="KB813" s="12"/>
      <c r="KC813" s="12"/>
      <c r="KD813" s="12"/>
      <c r="KE813" s="12"/>
      <c r="KF813" s="12"/>
      <c r="KG813" s="12"/>
      <c r="KH813" s="12"/>
      <c r="KI813" s="12"/>
      <c r="KJ813" s="12"/>
      <c r="KK813" s="12"/>
      <c r="KL813" s="12"/>
      <c r="KM813" s="12"/>
      <c r="KN813" s="12"/>
      <c r="KO813" s="12"/>
      <c r="KP813" s="12"/>
      <c r="KQ813" s="12"/>
      <c r="KR813" s="12"/>
      <c r="KS813" s="12"/>
      <c r="KT813" s="12"/>
      <c r="KU813" s="12"/>
      <c r="KV813" s="12"/>
      <c r="KW813" s="12"/>
      <c r="KX813" s="12"/>
      <c r="KY813" s="12"/>
      <c r="KZ813" s="12"/>
      <c r="LA813" s="12"/>
      <c r="LB813" s="12"/>
      <c r="LC813" s="12"/>
      <c r="LD813" s="12"/>
      <c r="LE813" s="12"/>
      <c r="LF813" s="12"/>
      <c r="LG813" s="12"/>
      <c r="LH813" s="12"/>
      <c r="LI813" s="12"/>
      <c r="LJ813" s="12"/>
      <c r="LK813" s="12"/>
      <c r="LL813" s="12"/>
      <c r="LM813" s="12"/>
      <c r="LN813" s="12"/>
      <c r="LO813" s="12"/>
      <c r="LP813" s="12"/>
      <c r="LQ813" s="12"/>
      <c r="LR813" s="12"/>
      <c r="LS813" s="12"/>
      <c r="LT813" s="12"/>
      <c r="LU813" s="12"/>
      <c r="LV813" s="12"/>
      <c r="LW813" s="12"/>
      <c r="LX813" s="12"/>
      <c r="LY813" s="12"/>
      <c r="LZ813" s="12"/>
      <c r="MA813" s="12"/>
      <c r="MB813" s="12"/>
      <c r="MC813" s="12"/>
      <c r="MD813" s="12"/>
      <c r="ME813" s="12"/>
      <c r="MF813" s="12"/>
      <c r="MG813" s="12"/>
      <c r="MH813" s="12"/>
      <c r="MI813" s="12"/>
      <c r="MJ813" s="12"/>
      <c r="MK813" s="12"/>
      <c r="ML813" s="12"/>
      <c r="MM813" s="12"/>
      <c r="MN813" s="12"/>
      <c r="MO813" s="12"/>
      <c r="MP813" s="12"/>
      <c r="MQ813" s="12"/>
      <c r="MR813" s="12"/>
      <c r="MS813" s="12"/>
      <c r="MT813" s="12"/>
      <c r="MU813" s="12"/>
      <c r="MV813" s="12"/>
      <c r="MW813" s="12"/>
      <c r="MX813" s="12"/>
      <c r="MY813" s="12"/>
      <c r="MZ813" s="12"/>
      <c r="NA813" s="12"/>
      <c r="NB813" s="12"/>
      <c r="NC813" s="12"/>
      <c r="ND813" s="12"/>
      <c r="NE813" s="12"/>
      <c r="NF813" s="12"/>
      <c r="NG813" s="12"/>
      <c r="NH813" s="12"/>
      <c r="NI813" s="12"/>
      <c r="NJ813" s="12"/>
      <c r="NK813" s="12"/>
      <c r="NL813" s="12"/>
      <c r="NM813" s="12"/>
      <c r="NN813" s="12"/>
      <c r="NO813" s="12"/>
      <c r="NP813" s="12"/>
      <c r="NQ813" s="12"/>
      <c r="NR813" s="12"/>
      <c r="NS813" s="12"/>
      <c r="NT813" s="12"/>
      <c r="NU813" s="12"/>
      <c r="NV813" s="12"/>
      <c r="NW813" s="12"/>
      <c r="NX813" s="12"/>
      <c r="NY813" s="12"/>
      <c r="NZ813" s="12"/>
      <c r="OA813" s="12"/>
      <c r="OB813" s="12"/>
      <c r="OC813" s="12"/>
      <c r="OD813" s="12"/>
      <c r="OE813" s="12"/>
      <c r="OF813" s="12"/>
      <c r="OG813" s="12"/>
      <c r="OH813" s="12"/>
      <c r="OI813" s="12"/>
      <c r="OJ813" s="12"/>
      <c r="OK813" s="12"/>
      <c r="OL813" s="12"/>
      <c r="OM813" s="12"/>
      <c r="ON813" s="12"/>
      <c r="OO813" s="12"/>
      <c r="OP813" s="12"/>
      <c r="OQ813" s="12"/>
      <c r="OR813" s="12"/>
      <c r="OS813" s="12"/>
      <c r="OT813" s="12"/>
      <c r="OU813" s="12"/>
      <c r="OV813" s="12"/>
      <c r="OW813" s="12"/>
      <c r="OX813" s="12"/>
      <c r="OY813" s="12"/>
      <c r="OZ813" s="12"/>
      <c r="PA813" s="12"/>
      <c r="PB813" s="12"/>
      <c r="PC813" s="12"/>
      <c r="PD813" s="12"/>
      <c r="PE813" s="12"/>
      <c r="PF813" s="12"/>
      <c r="PG813" s="12"/>
      <c r="PH813" s="12"/>
      <c r="PI813" s="12"/>
      <c r="PJ813" s="12"/>
      <c r="PK813" s="12"/>
      <c r="PL813" s="12"/>
      <c r="PM813" s="12"/>
      <c r="PN813" s="12"/>
      <c r="PO813" s="12"/>
      <c r="PP813" s="12"/>
    </row>
    <row r="814">
      <c r="A814" s="452"/>
      <c r="B814" s="45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  <c r="IU814" s="12"/>
      <c r="IV814" s="12"/>
      <c r="IW814" s="12"/>
      <c r="IX814" s="12"/>
      <c r="IY814" s="12"/>
      <c r="IZ814" s="12"/>
      <c r="JA814" s="12"/>
      <c r="JB814" s="12"/>
      <c r="JC814" s="12"/>
      <c r="JD814" s="12"/>
      <c r="JE814" s="12"/>
      <c r="JF814" s="12"/>
      <c r="JG814" s="12"/>
      <c r="JH814" s="12"/>
      <c r="JI814" s="12"/>
      <c r="JJ814" s="12"/>
      <c r="JK814" s="12"/>
      <c r="JL814" s="12"/>
      <c r="JM814" s="12"/>
      <c r="JN814" s="12"/>
      <c r="JO814" s="12"/>
      <c r="JP814" s="12"/>
      <c r="JQ814" s="12"/>
      <c r="JR814" s="12"/>
      <c r="JS814" s="12"/>
      <c r="JT814" s="12"/>
      <c r="JU814" s="12"/>
      <c r="JV814" s="12"/>
      <c r="JW814" s="12"/>
      <c r="JX814" s="12"/>
      <c r="JY814" s="12"/>
      <c r="JZ814" s="12"/>
      <c r="KA814" s="12"/>
      <c r="KB814" s="12"/>
      <c r="KC814" s="12"/>
      <c r="KD814" s="12"/>
      <c r="KE814" s="12"/>
      <c r="KF814" s="12"/>
      <c r="KG814" s="12"/>
      <c r="KH814" s="12"/>
      <c r="KI814" s="12"/>
      <c r="KJ814" s="12"/>
      <c r="KK814" s="12"/>
      <c r="KL814" s="12"/>
      <c r="KM814" s="12"/>
      <c r="KN814" s="12"/>
      <c r="KO814" s="12"/>
      <c r="KP814" s="12"/>
      <c r="KQ814" s="12"/>
      <c r="KR814" s="12"/>
      <c r="KS814" s="12"/>
      <c r="KT814" s="12"/>
      <c r="KU814" s="12"/>
      <c r="KV814" s="12"/>
      <c r="KW814" s="12"/>
      <c r="KX814" s="12"/>
      <c r="KY814" s="12"/>
      <c r="KZ814" s="12"/>
      <c r="LA814" s="12"/>
      <c r="LB814" s="12"/>
      <c r="LC814" s="12"/>
      <c r="LD814" s="12"/>
      <c r="LE814" s="12"/>
      <c r="LF814" s="12"/>
      <c r="LG814" s="12"/>
      <c r="LH814" s="12"/>
      <c r="LI814" s="12"/>
      <c r="LJ814" s="12"/>
      <c r="LK814" s="12"/>
      <c r="LL814" s="12"/>
      <c r="LM814" s="12"/>
      <c r="LN814" s="12"/>
      <c r="LO814" s="12"/>
      <c r="LP814" s="12"/>
      <c r="LQ814" s="12"/>
      <c r="LR814" s="12"/>
      <c r="LS814" s="12"/>
      <c r="LT814" s="12"/>
      <c r="LU814" s="12"/>
      <c r="LV814" s="12"/>
      <c r="LW814" s="12"/>
      <c r="LX814" s="12"/>
      <c r="LY814" s="12"/>
      <c r="LZ814" s="12"/>
      <c r="MA814" s="12"/>
      <c r="MB814" s="12"/>
      <c r="MC814" s="12"/>
      <c r="MD814" s="12"/>
      <c r="ME814" s="12"/>
      <c r="MF814" s="12"/>
      <c r="MG814" s="12"/>
      <c r="MH814" s="12"/>
      <c r="MI814" s="12"/>
      <c r="MJ814" s="12"/>
      <c r="MK814" s="12"/>
      <c r="ML814" s="12"/>
      <c r="MM814" s="12"/>
      <c r="MN814" s="12"/>
      <c r="MO814" s="12"/>
      <c r="MP814" s="12"/>
      <c r="MQ814" s="12"/>
      <c r="MR814" s="12"/>
      <c r="MS814" s="12"/>
      <c r="MT814" s="12"/>
      <c r="MU814" s="12"/>
      <c r="MV814" s="12"/>
      <c r="MW814" s="12"/>
      <c r="MX814" s="12"/>
      <c r="MY814" s="12"/>
      <c r="MZ814" s="12"/>
      <c r="NA814" s="12"/>
      <c r="NB814" s="12"/>
      <c r="NC814" s="12"/>
      <c r="ND814" s="12"/>
      <c r="NE814" s="12"/>
      <c r="NF814" s="12"/>
      <c r="NG814" s="12"/>
      <c r="NH814" s="12"/>
      <c r="NI814" s="12"/>
      <c r="NJ814" s="12"/>
      <c r="NK814" s="12"/>
      <c r="NL814" s="12"/>
      <c r="NM814" s="12"/>
      <c r="NN814" s="12"/>
      <c r="NO814" s="12"/>
      <c r="NP814" s="12"/>
      <c r="NQ814" s="12"/>
      <c r="NR814" s="12"/>
      <c r="NS814" s="12"/>
      <c r="NT814" s="12"/>
      <c r="NU814" s="12"/>
      <c r="NV814" s="12"/>
      <c r="NW814" s="12"/>
      <c r="NX814" s="12"/>
      <c r="NY814" s="12"/>
      <c r="NZ814" s="12"/>
      <c r="OA814" s="12"/>
      <c r="OB814" s="12"/>
      <c r="OC814" s="12"/>
      <c r="OD814" s="12"/>
      <c r="OE814" s="12"/>
      <c r="OF814" s="12"/>
      <c r="OG814" s="12"/>
      <c r="OH814" s="12"/>
      <c r="OI814" s="12"/>
      <c r="OJ814" s="12"/>
      <c r="OK814" s="12"/>
      <c r="OL814" s="12"/>
      <c r="OM814" s="12"/>
      <c r="ON814" s="12"/>
      <c r="OO814" s="12"/>
      <c r="OP814" s="12"/>
      <c r="OQ814" s="12"/>
      <c r="OR814" s="12"/>
      <c r="OS814" s="12"/>
      <c r="OT814" s="12"/>
      <c r="OU814" s="12"/>
      <c r="OV814" s="12"/>
      <c r="OW814" s="12"/>
      <c r="OX814" s="12"/>
      <c r="OY814" s="12"/>
      <c r="OZ814" s="12"/>
      <c r="PA814" s="12"/>
      <c r="PB814" s="12"/>
      <c r="PC814" s="12"/>
      <c r="PD814" s="12"/>
      <c r="PE814" s="12"/>
      <c r="PF814" s="12"/>
      <c r="PG814" s="12"/>
      <c r="PH814" s="12"/>
      <c r="PI814" s="12"/>
      <c r="PJ814" s="12"/>
      <c r="PK814" s="12"/>
      <c r="PL814" s="12"/>
      <c r="PM814" s="12"/>
      <c r="PN814" s="12"/>
      <c r="PO814" s="12"/>
      <c r="PP814" s="12"/>
    </row>
    <row r="815">
      <c r="A815" s="452"/>
      <c r="B815" s="45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  <c r="IB815" s="12"/>
      <c r="IC815" s="12"/>
      <c r="ID815" s="12"/>
      <c r="IE815" s="12"/>
      <c r="IF815" s="12"/>
      <c r="IG815" s="12"/>
      <c r="IH815" s="12"/>
      <c r="II815" s="12"/>
      <c r="IJ815" s="12"/>
      <c r="IK815" s="12"/>
      <c r="IL815" s="12"/>
      <c r="IM815" s="12"/>
      <c r="IN815" s="12"/>
      <c r="IO815" s="12"/>
      <c r="IP815" s="12"/>
      <c r="IQ815" s="12"/>
      <c r="IR815" s="12"/>
      <c r="IS815" s="12"/>
      <c r="IT815" s="12"/>
      <c r="IU815" s="12"/>
      <c r="IV815" s="12"/>
      <c r="IW815" s="12"/>
      <c r="IX815" s="12"/>
      <c r="IY815" s="12"/>
      <c r="IZ815" s="12"/>
      <c r="JA815" s="12"/>
      <c r="JB815" s="12"/>
      <c r="JC815" s="12"/>
      <c r="JD815" s="12"/>
      <c r="JE815" s="12"/>
      <c r="JF815" s="12"/>
      <c r="JG815" s="12"/>
      <c r="JH815" s="12"/>
      <c r="JI815" s="12"/>
      <c r="JJ815" s="12"/>
      <c r="JK815" s="12"/>
      <c r="JL815" s="12"/>
      <c r="JM815" s="12"/>
      <c r="JN815" s="12"/>
      <c r="JO815" s="12"/>
      <c r="JP815" s="12"/>
      <c r="JQ815" s="12"/>
      <c r="JR815" s="12"/>
      <c r="JS815" s="12"/>
      <c r="JT815" s="12"/>
      <c r="JU815" s="12"/>
      <c r="JV815" s="12"/>
      <c r="JW815" s="12"/>
      <c r="JX815" s="12"/>
      <c r="JY815" s="12"/>
      <c r="JZ815" s="12"/>
      <c r="KA815" s="12"/>
      <c r="KB815" s="12"/>
      <c r="KC815" s="12"/>
      <c r="KD815" s="12"/>
      <c r="KE815" s="12"/>
      <c r="KF815" s="12"/>
      <c r="KG815" s="12"/>
      <c r="KH815" s="12"/>
      <c r="KI815" s="12"/>
      <c r="KJ815" s="12"/>
      <c r="KK815" s="12"/>
      <c r="KL815" s="12"/>
      <c r="KM815" s="12"/>
      <c r="KN815" s="12"/>
      <c r="KO815" s="12"/>
      <c r="KP815" s="12"/>
      <c r="KQ815" s="12"/>
      <c r="KR815" s="12"/>
      <c r="KS815" s="12"/>
      <c r="KT815" s="12"/>
      <c r="KU815" s="12"/>
      <c r="KV815" s="12"/>
      <c r="KW815" s="12"/>
      <c r="KX815" s="12"/>
      <c r="KY815" s="12"/>
      <c r="KZ815" s="12"/>
      <c r="LA815" s="12"/>
      <c r="LB815" s="12"/>
      <c r="LC815" s="12"/>
      <c r="LD815" s="12"/>
      <c r="LE815" s="12"/>
      <c r="LF815" s="12"/>
      <c r="LG815" s="12"/>
      <c r="LH815" s="12"/>
      <c r="LI815" s="12"/>
      <c r="LJ815" s="12"/>
      <c r="LK815" s="12"/>
      <c r="LL815" s="12"/>
      <c r="LM815" s="12"/>
      <c r="LN815" s="12"/>
      <c r="LO815" s="12"/>
      <c r="LP815" s="12"/>
      <c r="LQ815" s="12"/>
      <c r="LR815" s="12"/>
      <c r="LS815" s="12"/>
      <c r="LT815" s="12"/>
      <c r="LU815" s="12"/>
      <c r="LV815" s="12"/>
      <c r="LW815" s="12"/>
      <c r="LX815" s="12"/>
      <c r="LY815" s="12"/>
      <c r="LZ815" s="12"/>
      <c r="MA815" s="12"/>
      <c r="MB815" s="12"/>
      <c r="MC815" s="12"/>
      <c r="MD815" s="12"/>
      <c r="ME815" s="12"/>
      <c r="MF815" s="12"/>
      <c r="MG815" s="12"/>
      <c r="MH815" s="12"/>
      <c r="MI815" s="12"/>
      <c r="MJ815" s="12"/>
      <c r="MK815" s="12"/>
      <c r="ML815" s="12"/>
      <c r="MM815" s="12"/>
      <c r="MN815" s="12"/>
      <c r="MO815" s="12"/>
      <c r="MP815" s="12"/>
      <c r="MQ815" s="12"/>
      <c r="MR815" s="12"/>
      <c r="MS815" s="12"/>
      <c r="MT815" s="12"/>
      <c r="MU815" s="12"/>
      <c r="MV815" s="12"/>
      <c r="MW815" s="12"/>
      <c r="MX815" s="12"/>
      <c r="MY815" s="12"/>
      <c r="MZ815" s="12"/>
      <c r="NA815" s="12"/>
      <c r="NB815" s="12"/>
      <c r="NC815" s="12"/>
      <c r="ND815" s="12"/>
      <c r="NE815" s="12"/>
      <c r="NF815" s="12"/>
      <c r="NG815" s="12"/>
      <c r="NH815" s="12"/>
      <c r="NI815" s="12"/>
      <c r="NJ815" s="12"/>
      <c r="NK815" s="12"/>
      <c r="NL815" s="12"/>
      <c r="NM815" s="12"/>
      <c r="NN815" s="12"/>
      <c r="NO815" s="12"/>
      <c r="NP815" s="12"/>
      <c r="NQ815" s="12"/>
      <c r="NR815" s="12"/>
      <c r="NS815" s="12"/>
      <c r="NT815" s="12"/>
      <c r="NU815" s="12"/>
      <c r="NV815" s="12"/>
      <c r="NW815" s="12"/>
      <c r="NX815" s="12"/>
      <c r="NY815" s="12"/>
      <c r="NZ815" s="12"/>
      <c r="OA815" s="12"/>
      <c r="OB815" s="12"/>
      <c r="OC815" s="12"/>
      <c r="OD815" s="12"/>
      <c r="OE815" s="12"/>
      <c r="OF815" s="12"/>
      <c r="OG815" s="12"/>
      <c r="OH815" s="12"/>
      <c r="OI815" s="12"/>
      <c r="OJ815" s="12"/>
      <c r="OK815" s="12"/>
      <c r="OL815" s="12"/>
      <c r="OM815" s="12"/>
      <c r="ON815" s="12"/>
      <c r="OO815" s="12"/>
      <c r="OP815" s="12"/>
      <c r="OQ815" s="12"/>
      <c r="OR815" s="12"/>
      <c r="OS815" s="12"/>
      <c r="OT815" s="12"/>
      <c r="OU815" s="12"/>
      <c r="OV815" s="12"/>
      <c r="OW815" s="12"/>
      <c r="OX815" s="12"/>
      <c r="OY815" s="12"/>
      <c r="OZ815" s="12"/>
      <c r="PA815" s="12"/>
      <c r="PB815" s="12"/>
      <c r="PC815" s="12"/>
      <c r="PD815" s="12"/>
      <c r="PE815" s="12"/>
      <c r="PF815" s="12"/>
      <c r="PG815" s="12"/>
      <c r="PH815" s="12"/>
      <c r="PI815" s="12"/>
      <c r="PJ815" s="12"/>
      <c r="PK815" s="12"/>
      <c r="PL815" s="12"/>
      <c r="PM815" s="12"/>
      <c r="PN815" s="12"/>
      <c r="PO815" s="12"/>
      <c r="PP815" s="12"/>
    </row>
    <row r="816">
      <c r="A816" s="452"/>
      <c r="B816" s="45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  <c r="HZ816" s="12"/>
      <c r="IA816" s="12"/>
      <c r="IB816" s="12"/>
      <c r="IC816" s="12"/>
      <c r="ID816" s="12"/>
      <c r="IE816" s="12"/>
      <c r="IF816" s="12"/>
      <c r="IG816" s="12"/>
      <c r="IH816" s="12"/>
      <c r="II816" s="12"/>
      <c r="IJ816" s="12"/>
      <c r="IK816" s="12"/>
      <c r="IL816" s="12"/>
      <c r="IM816" s="12"/>
      <c r="IN816" s="12"/>
      <c r="IO816" s="12"/>
      <c r="IP816" s="12"/>
      <c r="IQ816" s="12"/>
      <c r="IR816" s="12"/>
      <c r="IS816" s="12"/>
      <c r="IT816" s="12"/>
      <c r="IU816" s="12"/>
      <c r="IV816" s="12"/>
      <c r="IW816" s="12"/>
      <c r="IX816" s="12"/>
      <c r="IY816" s="12"/>
      <c r="IZ816" s="12"/>
      <c r="JA816" s="12"/>
      <c r="JB816" s="12"/>
      <c r="JC816" s="12"/>
      <c r="JD816" s="12"/>
      <c r="JE816" s="12"/>
      <c r="JF816" s="12"/>
      <c r="JG816" s="12"/>
      <c r="JH816" s="12"/>
      <c r="JI816" s="12"/>
      <c r="JJ816" s="12"/>
      <c r="JK816" s="12"/>
      <c r="JL816" s="12"/>
      <c r="JM816" s="12"/>
      <c r="JN816" s="12"/>
      <c r="JO816" s="12"/>
      <c r="JP816" s="12"/>
      <c r="JQ816" s="12"/>
      <c r="JR816" s="12"/>
      <c r="JS816" s="12"/>
      <c r="JT816" s="12"/>
      <c r="JU816" s="12"/>
      <c r="JV816" s="12"/>
      <c r="JW816" s="12"/>
      <c r="JX816" s="12"/>
      <c r="JY816" s="12"/>
      <c r="JZ816" s="12"/>
      <c r="KA816" s="12"/>
      <c r="KB816" s="12"/>
      <c r="KC816" s="12"/>
      <c r="KD816" s="12"/>
      <c r="KE816" s="12"/>
      <c r="KF816" s="12"/>
      <c r="KG816" s="12"/>
      <c r="KH816" s="12"/>
      <c r="KI816" s="12"/>
      <c r="KJ816" s="12"/>
      <c r="KK816" s="12"/>
      <c r="KL816" s="12"/>
      <c r="KM816" s="12"/>
      <c r="KN816" s="12"/>
      <c r="KO816" s="12"/>
      <c r="KP816" s="12"/>
      <c r="KQ816" s="12"/>
      <c r="KR816" s="12"/>
      <c r="KS816" s="12"/>
      <c r="KT816" s="12"/>
      <c r="KU816" s="12"/>
      <c r="KV816" s="12"/>
      <c r="KW816" s="12"/>
      <c r="KX816" s="12"/>
      <c r="KY816" s="12"/>
      <c r="KZ816" s="12"/>
      <c r="LA816" s="12"/>
      <c r="LB816" s="12"/>
      <c r="LC816" s="12"/>
      <c r="LD816" s="12"/>
      <c r="LE816" s="12"/>
      <c r="LF816" s="12"/>
      <c r="LG816" s="12"/>
      <c r="LH816" s="12"/>
      <c r="LI816" s="12"/>
      <c r="LJ816" s="12"/>
      <c r="LK816" s="12"/>
      <c r="LL816" s="12"/>
      <c r="LM816" s="12"/>
      <c r="LN816" s="12"/>
      <c r="LO816" s="12"/>
      <c r="LP816" s="12"/>
      <c r="LQ816" s="12"/>
      <c r="LR816" s="12"/>
      <c r="LS816" s="12"/>
      <c r="LT816" s="12"/>
      <c r="LU816" s="12"/>
      <c r="LV816" s="12"/>
      <c r="LW816" s="12"/>
      <c r="LX816" s="12"/>
      <c r="LY816" s="12"/>
      <c r="LZ816" s="12"/>
      <c r="MA816" s="12"/>
      <c r="MB816" s="12"/>
      <c r="MC816" s="12"/>
      <c r="MD816" s="12"/>
      <c r="ME816" s="12"/>
      <c r="MF816" s="12"/>
      <c r="MG816" s="12"/>
      <c r="MH816" s="12"/>
      <c r="MI816" s="12"/>
      <c r="MJ816" s="12"/>
      <c r="MK816" s="12"/>
      <c r="ML816" s="12"/>
      <c r="MM816" s="12"/>
      <c r="MN816" s="12"/>
      <c r="MO816" s="12"/>
      <c r="MP816" s="12"/>
      <c r="MQ816" s="12"/>
      <c r="MR816" s="12"/>
      <c r="MS816" s="12"/>
      <c r="MT816" s="12"/>
      <c r="MU816" s="12"/>
      <c r="MV816" s="12"/>
      <c r="MW816" s="12"/>
      <c r="MX816" s="12"/>
      <c r="MY816" s="12"/>
      <c r="MZ816" s="12"/>
      <c r="NA816" s="12"/>
      <c r="NB816" s="12"/>
      <c r="NC816" s="12"/>
      <c r="ND816" s="12"/>
      <c r="NE816" s="12"/>
      <c r="NF816" s="12"/>
      <c r="NG816" s="12"/>
      <c r="NH816" s="12"/>
      <c r="NI816" s="12"/>
      <c r="NJ816" s="12"/>
      <c r="NK816" s="12"/>
      <c r="NL816" s="12"/>
      <c r="NM816" s="12"/>
      <c r="NN816" s="12"/>
      <c r="NO816" s="12"/>
      <c r="NP816" s="12"/>
      <c r="NQ816" s="12"/>
      <c r="NR816" s="12"/>
      <c r="NS816" s="12"/>
      <c r="NT816" s="12"/>
      <c r="NU816" s="12"/>
      <c r="NV816" s="12"/>
      <c r="NW816" s="12"/>
      <c r="NX816" s="12"/>
      <c r="NY816" s="12"/>
      <c r="NZ816" s="12"/>
      <c r="OA816" s="12"/>
      <c r="OB816" s="12"/>
      <c r="OC816" s="12"/>
      <c r="OD816" s="12"/>
      <c r="OE816" s="12"/>
      <c r="OF816" s="12"/>
      <c r="OG816" s="12"/>
      <c r="OH816" s="12"/>
      <c r="OI816" s="12"/>
      <c r="OJ816" s="12"/>
      <c r="OK816" s="12"/>
      <c r="OL816" s="12"/>
      <c r="OM816" s="12"/>
      <c r="ON816" s="12"/>
      <c r="OO816" s="12"/>
      <c r="OP816" s="12"/>
      <c r="OQ816" s="12"/>
      <c r="OR816" s="12"/>
      <c r="OS816" s="12"/>
      <c r="OT816" s="12"/>
      <c r="OU816" s="12"/>
      <c r="OV816" s="12"/>
      <c r="OW816" s="12"/>
      <c r="OX816" s="12"/>
      <c r="OY816" s="12"/>
      <c r="OZ816" s="12"/>
      <c r="PA816" s="12"/>
      <c r="PB816" s="12"/>
      <c r="PC816" s="12"/>
      <c r="PD816" s="12"/>
      <c r="PE816" s="12"/>
      <c r="PF816" s="12"/>
      <c r="PG816" s="12"/>
      <c r="PH816" s="12"/>
      <c r="PI816" s="12"/>
      <c r="PJ816" s="12"/>
      <c r="PK816" s="12"/>
      <c r="PL816" s="12"/>
      <c r="PM816" s="12"/>
      <c r="PN816" s="12"/>
      <c r="PO816" s="12"/>
      <c r="PP816" s="12"/>
    </row>
    <row r="817">
      <c r="A817" s="452"/>
      <c r="B817" s="45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  <c r="IB817" s="12"/>
      <c r="IC817" s="12"/>
      <c r="ID817" s="12"/>
      <c r="IE817" s="12"/>
      <c r="IF817" s="12"/>
      <c r="IG817" s="12"/>
      <c r="IH817" s="12"/>
      <c r="II817" s="12"/>
      <c r="IJ817" s="12"/>
      <c r="IK817" s="12"/>
      <c r="IL817" s="12"/>
      <c r="IM817" s="12"/>
      <c r="IN817" s="12"/>
      <c r="IO817" s="12"/>
      <c r="IP817" s="12"/>
      <c r="IQ817" s="12"/>
      <c r="IR817" s="12"/>
      <c r="IS817" s="12"/>
      <c r="IT817" s="12"/>
      <c r="IU817" s="12"/>
      <c r="IV817" s="12"/>
      <c r="IW817" s="12"/>
      <c r="IX817" s="12"/>
      <c r="IY817" s="12"/>
      <c r="IZ817" s="12"/>
      <c r="JA817" s="12"/>
      <c r="JB817" s="12"/>
      <c r="JC817" s="12"/>
      <c r="JD817" s="12"/>
      <c r="JE817" s="12"/>
      <c r="JF817" s="12"/>
      <c r="JG817" s="12"/>
      <c r="JH817" s="12"/>
      <c r="JI817" s="12"/>
      <c r="JJ817" s="12"/>
      <c r="JK817" s="12"/>
      <c r="JL817" s="12"/>
      <c r="JM817" s="12"/>
      <c r="JN817" s="12"/>
      <c r="JO817" s="12"/>
      <c r="JP817" s="12"/>
      <c r="JQ817" s="12"/>
      <c r="JR817" s="12"/>
      <c r="JS817" s="12"/>
      <c r="JT817" s="12"/>
      <c r="JU817" s="12"/>
      <c r="JV817" s="12"/>
      <c r="JW817" s="12"/>
      <c r="JX817" s="12"/>
      <c r="JY817" s="12"/>
      <c r="JZ817" s="12"/>
      <c r="KA817" s="12"/>
      <c r="KB817" s="12"/>
      <c r="KC817" s="12"/>
      <c r="KD817" s="12"/>
      <c r="KE817" s="12"/>
      <c r="KF817" s="12"/>
      <c r="KG817" s="12"/>
      <c r="KH817" s="12"/>
      <c r="KI817" s="12"/>
      <c r="KJ817" s="12"/>
      <c r="KK817" s="12"/>
      <c r="KL817" s="12"/>
      <c r="KM817" s="12"/>
      <c r="KN817" s="12"/>
      <c r="KO817" s="12"/>
      <c r="KP817" s="12"/>
      <c r="KQ817" s="12"/>
      <c r="KR817" s="12"/>
      <c r="KS817" s="12"/>
      <c r="KT817" s="12"/>
      <c r="KU817" s="12"/>
      <c r="KV817" s="12"/>
      <c r="KW817" s="12"/>
      <c r="KX817" s="12"/>
      <c r="KY817" s="12"/>
      <c r="KZ817" s="12"/>
      <c r="LA817" s="12"/>
      <c r="LB817" s="12"/>
      <c r="LC817" s="12"/>
      <c r="LD817" s="12"/>
      <c r="LE817" s="12"/>
      <c r="LF817" s="12"/>
      <c r="LG817" s="12"/>
      <c r="LH817" s="12"/>
      <c r="LI817" s="12"/>
      <c r="LJ817" s="12"/>
      <c r="LK817" s="12"/>
      <c r="LL817" s="12"/>
      <c r="LM817" s="12"/>
      <c r="LN817" s="12"/>
      <c r="LO817" s="12"/>
      <c r="LP817" s="12"/>
      <c r="LQ817" s="12"/>
      <c r="LR817" s="12"/>
      <c r="LS817" s="12"/>
      <c r="LT817" s="12"/>
      <c r="LU817" s="12"/>
      <c r="LV817" s="12"/>
      <c r="LW817" s="12"/>
      <c r="LX817" s="12"/>
      <c r="LY817" s="12"/>
      <c r="LZ817" s="12"/>
      <c r="MA817" s="12"/>
      <c r="MB817" s="12"/>
      <c r="MC817" s="12"/>
      <c r="MD817" s="12"/>
      <c r="ME817" s="12"/>
      <c r="MF817" s="12"/>
      <c r="MG817" s="12"/>
      <c r="MH817" s="12"/>
      <c r="MI817" s="12"/>
      <c r="MJ817" s="12"/>
      <c r="MK817" s="12"/>
      <c r="ML817" s="12"/>
      <c r="MM817" s="12"/>
      <c r="MN817" s="12"/>
      <c r="MO817" s="12"/>
      <c r="MP817" s="12"/>
      <c r="MQ817" s="12"/>
      <c r="MR817" s="12"/>
      <c r="MS817" s="12"/>
      <c r="MT817" s="12"/>
      <c r="MU817" s="12"/>
      <c r="MV817" s="12"/>
      <c r="MW817" s="12"/>
      <c r="MX817" s="12"/>
      <c r="MY817" s="12"/>
      <c r="MZ817" s="12"/>
      <c r="NA817" s="12"/>
      <c r="NB817" s="12"/>
      <c r="NC817" s="12"/>
      <c r="ND817" s="12"/>
      <c r="NE817" s="12"/>
      <c r="NF817" s="12"/>
      <c r="NG817" s="12"/>
      <c r="NH817" s="12"/>
      <c r="NI817" s="12"/>
      <c r="NJ817" s="12"/>
      <c r="NK817" s="12"/>
      <c r="NL817" s="12"/>
      <c r="NM817" s="12"/>
      <c r="NN817" s="12"/>
      <c r="NO817" s="12"/>
      <c r="NP817" s="12"/>
      <c r="NQ817" s="12"/>
      <c r="NR817" s="12"/>
      <c r="NS817" s="12"/>
      <c r="NT817" s="12"/>
      <c r="NU817" s="12"/>
      <c r="NV817" s="12"/>
      <c r="NW817" s="12"/>
      <c r="NX817" s="12"/>
      <c r="NY817" s="12"/>
      <c r="NZ817" s="12"/>
      <c r="OA817" s="12"/>
      <c r="OB817" s="12"/>
      <c r="OC817" s="12"/>
      <c r="OD817" s="12"/>
      <c r="OE817" s="12"/>
      <c r="OF817" s="12"/>
      <c r="OG817" s="12"/>
      <c r="OH817" s="12"/>
      <c r="OI817" s="12"/>
      <c r="OJ817" s="12"/>
      <c r="OK817" s="12"/>
      <c r="OL817" s="12"/>
      <c r="OM817" s="12"/>
      <c r="ON817" s="12"/>
      <c r="OO817" s="12"/>
      <c r="OP817" s="12"/>
      <c r="OQ817" s="12"/>
      <c r="OR817" s="12"/>
      <c r="OS817" s="12"/>
      <c r="OT817" s="12"/>
      <c r="OU817" s="12"/>
      <c r="OV817" s="12"/>
      <c r="OW817" s="12"/>
      <c r="OX817" s="12"/>
      <c r="OY817" s="12"/>
      <c r="OZ817" s="12"/>
      <c r="PA817" s="12"/>
      <c r="PB817" s="12"/>
      <c r="PC817" s="12"/>
      <c r="PD817" s="12"/>
      <c r="PE817" s="12"/>
      <c r="PF817" s="12"/>
      <c r="PG817" s="12"/>
      <c r="PH817" s="12"/>
      <c r="PI817" s="12"/>
      <c r="PJ817" s="12"/>
      <c r="PK817" s="12"/>
      <c r="PL817" s="12"/>
      <c r="PM817" s="12"/>
      <c r="PN817" s="12"/>
      <c r="PO817" s="12"/>
      <c r="PP817" s="12"/>
    </row>
    <row r="818">
      <c r="A818" s="452"/>
      <c r="B818" s="45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  <c r="HZ818" s="12"/>
      <c r="IA818" s="12"/>
      <c r="IB818" s="12"/>
      <c r="IC818" s="12"/>
      <c r="ID818" s="12"/>
      <c r="IE818" s="12"/>
      <c r="IF818" s="12"/>
      <c r="IG818" s="12"/>
      <c r="IH818" s="12"/>
      <c r="II818" s="12"/>
      <c r="IJ818" s="12"/>
      <c r="IK818" s="12"/>
      <c r="IL818" s="12"/>
      <c r="IM818" s="12"/>
      <c r="IN818" s="12"/>
      <c r="IO818" s="12"/>
      <c r="IP818" s="12"/>
      <c r="IQ818" s="12"/>
      <c r="IR818" s="12"/>
      <c r="IS818" s="12"/>
      <c r="IT818" s="12"/>
      <c r="IU818" s="12"/>
      <c r="IV818" s="12"/>
      <c r="IW818" s="12"/>
      <c r="IX818" s="12"/>
      <c r="IY818" s="12"/>
      <c r="IZ818" s="12"/>
      <c r="JA818" s="12"/>
      <c r="JB818" s="12"/>
      <c r="JC818" s="12"/>
      <c r="JD818" s="12"/>
      <c r="JE818" s="12"/>
      <c r="JF818" s="12"/>
      <c r="JG818" s="12"/>
      <c r="JH818" s="12"/>
      <c r="JI818" s="12"/>
      <c r="JJ818" s="12"/>
      <c r="JK818" s="12"/>
      <c r="JL818" s="12"/>
      <c r="JM818" s="12"/>
      <c r="JN818" s="12"/>
      <c r="JO818" s="12"/>
      <c r="JP818" s="12"/>
      <c r="JQ818" s="12"/>
      <c r="JR818" s="12"/>
      <c r="JS818" s="12"/>
      <c r="JT818" s="12"/>
      <c r="JU818" s="12"/>
      <c r="JV818" s="12"/>
      <c r="JW818" s="12"/>
      <c r="JX818" s="12"/>
      <c r="JY818" s="12"/>
      <c r="JZ818" s="12"/>
      <c r="KA818" s="12"/>
      <c r="KB818" s="12"/>
      <c r="KC818" s="12"/>
      <c r="KD818" s="12"/>
      <c r="KE818" s="12"/>
      <c r="KF818" s="12"/>
      <c r="KG818" s="12"/>
      <c r="KH818" s="12"/>
      <c r="KI818" s="12"/>
      <c r="KJ818" s="12"/>
      <c r="KK818" s="12"/>
      <c r="KL818" s="12"/>
      <c r="KM818" s="12"/>
      <c r="KN818" s="12"/>
      <c r="KO818" s="12"/>
      <c r="KP818" s="12"/>
      <c r="KQ818" s="12"/>
      <c r="KR818" s="12"/>
      <c r="KS818" s="12"/>
      <c r="KT818" s="12"/>
      <c r="KU818" s="12"/>
      <c r="KV818" s="12"/>
      <c r="KW818" s="12"/>
      <c r="KX818" s="12"/>
      <c r="KY818" s="12"/>
      <c r="KZ818" s="12"/>
      <c r="LA818" s="12"/>
      <c r="LB818" s="12"/>
      <c r="LC818" s="12"/>
      <c r="LD818" s="12"/>
      <c r="LE818" s="12"/>
      <c r="LF818" s="12"/>
      <c r="LG818" s="12"/>
      <c r="LH818" s="12"/>
      <c r="LI818" s="12"/>
      <c r="LJ818" s="12"/>
      <c r="LK818" s="12"/>
      <c r="LL818" s="12"/>
      <c r="LM818" s="12"/>
      <c r="LN818" s="12"/>
      <c r="LO818" s="12"/>
      <c r="LP818" s="12"/>
      <c r="LQ818" s="12"/>
      <c r="LR818" s="12"/>
      <c r="LS818" s="12"/>
      <c r="LT818" s="12"/>
      <c r="LU818" s="12"/>
      <c r="LV818" s="12"/>
      <c r="LW818" s="12"/>
      <c r="LX818" s="12"/>
      <c r="LY818" s="12"/>
      <c r="LZ818" s="12"/>
      <c r="MA818" s="12"/>
      <c r="MB818" s="12"/>
      <c r="MC818" s="12"/>
      <c r="MD818" s="12"/>
      <c r="ME818" s="12"/>
      <c r="MF818" s="12"/>
      <c r="MG818" s="12"/>
      <c r="MH818" s="12"/>
      <c r="MI818" s="12"/>
      <c r="MJ818" s="12"/>
      <c r="MK818" s="12"/>
      <c r="ML818" s="12"/>
      <c r="MM818" s="12"/>
      <c r="MN818" s="12"/>
      <c r="MO818" s="12"/>
      <c r="MP818" s="12"/>
      <c r="MQ818" s="12"/>
      <c r="MR818" s="12"/>
      <c r="MS818" s="12"/>
      <c r="MT818" s="12"/>
      <c r="MU818" s="12"/>
      <c r="MV818" s="12"/>
      <c r="MW818" s="12"/>
      <c r="MX818" s="12"/>
      <c r="MY818" s="12"/>
      <c r="MZ818" s="12"/>
      <c r="NA818" s="12"/>
      <c r="NB818" s="12"/>
      <c r="NC818" s="12"/>
      <c r="ND818" s="12"/>
      <c r="NE818" s="12"/>
      <c r="NF818" s="12"/>
      <c r="NG818" s="12"/>
      <c r="NH818" s="12"/>
      <c r="NI818" s="12"/>
      <c r="NJ818" s="12"/>
      <c r="NK818" s="12"/>
      <c r="NL818" s="12"/>
      <c r="NM818" s="12"/>
      <c r="NN818" s="12"/>
      <c r="NO818" s="12"/>
      <c r="NP818" s="12"/>
      <c r="NQ818" s="12"/>
      <c r="NR818" s="12"/>
      <c r="NS818" s="12"/>
      <c r="NT818" s="12"/>
      <c r="NU818" s="12"/>
      <c r="NV818" s="12"/>
      <c r="NW818" s="12"/>
      <c r="NX818" s="12"/>
      <c r="NY818" s="12"/>
      <c r="NZ818" s="12"/>
      <c r="OA818" s="12"/>
      <c r="OB818" s="12"/>
      <c r="OC818" s="12"/>
      <c r="OD818" s="12"/>
      <c r="OE818" s="12"/>
      <c r="OF818" s="12"/>
      <c r="OG818" s="12"/>
      <c r="OH818" s="12"/>
      <c r="OI818" s="12"/>
      <c r="OJ818" s="12"/>
      <c r="OK818" s="12"/>
      <c r="OL818" s="12"/>
      <c r="OM818" s="12"/>
      <c r="ON818" s="12"/>
      <c r="OO818" s="12"/>
      <c r="OP818" s="12"/>
      <c r="OQ818" s="12"/>
      <c r="OR818" s="12"/>
      <c r="OS818" s="12"/>
      <c r="OT818" s="12"/>
      <c r="OU818" s="12"/>
      <c r="OV818" s="12"/>
      <c r="OW818" s="12"/>
      <c r="OX818" s="12"/>
      <c r="OY818" s="12"/>
      <c r="OZ818" s="12"/>
      <c r="PA818" s="12"/>
      <c r="PB818" s="12"/>
      <c r="PC818" s="12"/>
      <c r="PD818" s="12"/>
      <c r="PE818" s="12"/>
      <c r="PF818" s="12"/>
      <c r="PG818" s="12"/>
      <c r="PH818" s="12"/>
      <c r="PI818" s="12"/>
      <c r="PJ818" s="12"/>
      <c r="PK818" s="12"/>
      <c r="PL818" s="12"/>
      <c r="PM818" s="12"/>
      <c r="PN818" s="12"/>
      <c r="PO818" s="12"/>
      <c r="PP818" s="12"/>
    </row>
    <row r="819">
      <c r="A819" s="452"/>
      <c r="B819" s="45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  <c r="IB819" s="12"/>
      <c r="IC819" s="12"/>
      <c r="ID819" s="12"/>
      <c r="IE819" s="12"/>
      <c r="IF819" s="12"/>
      <c r="IG819" s="12"/>
      <c r="IH819" s="12"/>
      <c r="II819" s="12"/>
      <c r="IJ819" s="12"/>
      <c r="IK819" s="12"/>
      <c r="IL819" s="12"/>
      <c r="IM819" s="12"/>
      <c r="IN819" s="12"/>
      <c r="IO819" s="12"/>
      <c r="IP819" s="12"/>
      <c r="IQ819" s="12"/>
      <c r="IR819" s="12"/>
      <c r="IS819" s="12"/>
      <c r="IT819" s="12"/>
      <c r="IU819" s="12"/>
      <c r="IV819" s="12"/>
      <c r="IW819" s="12"/>
      <c r="IX819" s="12"/>
      <c r="IY819" s="12"/>
      <c r="IZ819" s="12"/>
      <c r="JA819" s="12"/>
      <c r="JB819" s="12"/>
      <c r="JC819" s="12"/>
      <c r="JD819" s="12"/>
      <c r="JE819" s="12"/>
      <c r="JF819" s="12"/>
      <c r="JG819" s="12"/>
      <c r="JH819" s="12"/>
      <c r="JI819" s="12"/>
      <c r="JJ819" s="12"/>
      <c r="JK819" s="12"/>
      <c r="JL819" s="12"/>
      <c r="JM819" s="12"/>
      <c r="JN819" s="12"/>
      <c r="JO819" s="12"/>
      <c r="JP819" s="12"/>
      <c r="JQ819" s="12"/>
      <c r="JR819" s="12"/>
      <c r="JS819" s="12"/>
      <c r="JT819" s="12"/>
      <c r="JU819" s="12"/>
      <c r="JV819" s="12"/>
      <c r="JW819" s="12"/>
      <c r="JX819" s="12"/>
      <c r="JY819" s="12"/>
      <c r="JZ819" s="12"/>
      <c r="KA819" s="12"/>
      <c r="KB819" s="12"/>
      <c r="KC819" s="12"/>
      <c r="KD819" s="12"/>
      <c r="KE819" s="12"/>
      <c r="KF819" s="12"/>
      <c r="KG819" s="12"/>
      <c r="KH819" s="12"/>
      <c r="KI819" s="12"/>
      <c r="KJ819" s="12"/>
      <c r="KK819" s="12"/>
      <c r="KL819" s="12"/>
      <c r="KM819" s="12"/>
      <c r="KN819" s="12"/>
      <c r="KO819" s="12"/>
      <c r="KP819" s="12"/>
      <c r="KQ819" s="12"/>
      <c r="KR819" s="12"/>
      <c r="KS819" s="12"/>
      <c r="KT819" s="12"/>
      <c r="KU819" s="12"/>
      <c r="KV819" s="12"/>
      <c r="KW819" s="12"/>
      <c r="KX819" s="12"/>
      <c r="KY819" s="12"/>
      <c r="KZ819" s="12"/>
      <c r="LA819" s="12"/>
      <c r="LB819" s="12"/>
      <c r="LC819" s="12"/>
      <c r="LD819" s="12"/>
      <c r="LE819" s="12"/>
      <c r="LF819" s="12"/>
      <c r="LG819" s="12"/>
      <c r="LH819" s="12"/>
      <c r="LI819" s="12"/>
      <c r="LJ819" s="12"/>
      <c r="LK819" s="12"/>
      <c r="LL819" s="12"/>
      <c r="LM819" s="12"/>
      <c r="LN819" s="12"/>
      <c r="LO819" s="12"/>
      <c r="LP819" s="12"/>
      <c r="LQ819" s="12"/>
      <c r="LR819" s="12"/>
      <c r="LS819" s="12"/>
      <c r="LT819" s="12"/>
      <c r="LU819" s="12"/>
      <c r="LV819" s="12"/>
      <c r="LW819" s="12"/>
      <c r="LX819" s="12"/>
      <c r="LY819" s="12"/>
      <c r="LZ819" s="12"/>
      <c r="MA819" s="12"/>
      <c r="MB819" s="12"/>
      <c r="MC819" s="12"/>
      <c r="MD819" s="12"/>
      <c r="ME819" s="12"/>
      <c r="MF819" s="12"/>
      <c r="MG819" s="12"/>
      <c r="MH819" s="12"/>
      <c r="MI819" s="12"/>
      <c r="MJ819" s="12"/>
      <c r="MK819" s="12"/>
      <c r="ML819" s="12"/>
      <c r="MM819" s="12"/>
      <c r="MN819" s="12"/>
      <c r="MO819" s="12"/>
      <c r="MP819" s="12"/>
      <c r="MQ819" s="12"/>
      <c r="MR819" s="12"/>
      <c r="MS819" s="12"/>
      <c r="MT819" s="12"/>
      <c r="MU819" s="12"/>
      <c r="MV819" s="12"/>
      <c r="MW819" s="12"/>
      <c r="MX819" s="12"/>
      <c r="MY819" s="12"/>
      <c r="MZ819" s="12"/>
      <c r="NA819" s="12"/>
      <c r="NB819" s="12"/>
      <c r="NC819" s="12"/>
      <c r="ND819" s="12"/>
      <c r="NE819" s="12"/>
      <c r="NF819" s="12"/>
      <c r="NG819" s="12"/>
      <c r="NH819" s="12"/>
      <c r="NI819" s="12"/>
      <c r="NJ819" s="12"/>
      <c r="NK819" s="12"/>
      <c r="NL819" s="12"/>
      <c r="NM819" s="12"/>
      <c r="NN819" s="12"/>
      <c r="NO819" s="12"/>
      <c r="NP819" s="12"/>
      <c r="NQ819" s="12"/>
      <c r="NR819" s="12"/>
      <c r="NS819" s="12"/>
      <c r="NT819" s="12"/>
      <c r="NU819" s="12"/>
      <c r="NV819" s="12"/>
      <c r="NW819" s="12"/>
      <c r="NX819" s="12"/>
      <c r="NY819" s="12"/>
      <c r="NZ819" s="12"/>
      <c r="OA819" s="12"/>
      <c r="OB819" s="12"/>
      <c r="OC819" s="12"/>
      <c r="OD819" s="12"/>
      <c r="OE819" s="12"/>
      <c r="OF819" s="12"/>
      <c r="OG819" s="12"/>
      <c r="OH819" s="12"/>
      <c r="OI819" s="12"/>
      <c r="OJ819" s="12"/>
      <c r="OK819" s="12"/>
      <c r="OL819" s="12"/>
      <c r="OM819" s="12"/>
      <c r="ON819" s="12"/>
      <c r="OO819" s="12"/>
      <c r="OP819" s="12"/>
      <c r="OQ819" s="12"/>
      <c r="OR819" s="12"/>
      <c r="OS819" s="12"/>
      <c r="OT819" s="12"/>
      <c r="OU819" s="12"/>
      <c r="OV819" s="12"/>
      <c r="OW819" s="12"/>
      <c r="OX819" s="12"/>
      <c r="OY819" s="12"/>
      <c r="OZ819" s="12"/>
      <c r="PA819" s="12"/>
      <c r="PB819" s="12"/>
      <c r="PC819" s="12"/>
      <c r="PD819" s="12"/>
      <c r="PE819" s="12"/>
      <c r="PF819" s="12"/>
      <c r="PG819" s="12"/>
      <c r="PH819" s="12"/>
      <c r="PI819" s="12"/>
      <c r="PJ819" s="12"/>
      <c r="PK819" s="12"/>
      <c r="PL819" s="12"/>
      <c r="PM819" s="12"/>
      <c r="PN819" s="12"/>
      <c r="PO819" s="12"/>
      <c r="PP819" s="12"/>
    </row>
    <row r="820">
      <c r="A820" s="452"/>
      <c r="B820" s="45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  <c r="HZ820" s="12"/>
      <c r="IA820" s="12"/>
      <c r="IB820" s="12"/>
      <c r="IC820" s="12"/>
      <c r="ID820" s="12"/>
      <c r="IE820" s="12"/>
      <c r="IF820" s="12"/>
      <c r="IG820" s="12"/>
      <c r="IH820" s="12"/>
      <c r="II820" s="12"/>
      <c r="IJ820" s="12"/>
      <c r="IK820" s="12"/>
      <c r="IL820" s="12"/>
      <c r="IM820" s="12"/>
      <c r="IN820" s="12"/>
      <c r="IO820" s="12"/>
      <c r="IP820" s="12"/>
      <c r="IQ820" s="12"/>
      <c r="IR820" s="12"/>
      <c r="IS820" s="12"/>
      <c r="IT820" s="12"/>
      <c r="IU820" s="12"/>
      <c r="IV820" s="12"/>
      <c r="IW820" s="12"/>
      <c r="IX820" s="12"/>
      <c r="IY820" s="12"/>
      <c r="IZ820" s="12"/>
      <c r="JA820" s="12"/>
      <c r="JB820" s="12"/>
      <c r="JC820" s="12"/>
      <c r="JD820" s="12"/>
      <c r="JE820" s="12"/>
      <c r="JF820" s="12"/>
      <c r="JG820" s="12"/>
      <c r="JH820" s="12"/>
      <c r="JI820" s="12"/>
      <c r="JJ820" s="12"/>
      <c r="JK820" s="12"/>
      <c r="JL820" s="12"/>
      <c r="JM820" s="12"/>
      <c r="JN820" s="12"/>
      <c r="JO820" s="12"/>
      <c r="JP820" s="12"/>
      <c r="JQ820" s="12"/>
      <c r="JR820" s="12"/>
      <c r="JS820" s="12"/>
      <c r="JT820" s="12"/>
      <c r="JU820" s="12"/>
      <c r="JV820" s="12"/>
      <c r="JW820" s="12"/>
      <c r="JX820" s="12"/>
      <c r="JY820" s="12"/>
      <c r="JZ820" s="12"/>
      <c r="KA820" s="12"/>
      <c r="KB820" s="12"/>
      <c r="KC820" s="12"/>
      <c r="KD820" s="12"/>
      <c r="KE820" s="12"/>
      <c r="KF820" s="12"/>
      <c r="KG820" s="12"/>
      <c r="KH820" s="12"/>
      <c r="KI820" s="12"/>
      <c r="KJ820" s="12"/>
      <c r="KK820" s="12"/>
      <c r="KL820" s="12"/>
      <c r="KM820" s="12"/>
      <c r="KN820" s="12"/>
      <c r="KO820" s="12"/>
      <c r="KP820" s="12"/>
      <c r="KQ820" s="12"/>
      <c r="KR820" s="12"/>
      <c r="KS820" s="12"/>
      <c r="KT820" s="12"/>
      <c r="KU820" s="12"/>
      <c r="KV820" s="12"/>
      <c r="KW820" s="12"/>
      <c r="KX820" s="12"/>
      <c r="KY820" s="12"/>
      <c r="KZ820" s="12"/>
      <c r="LA820" s="12"/>
      <c r="LB820" s="12"/>
      <c r="LC820" s="12"/>
      <c r="LD820" s="12"/>
      <c r="LE820" s="12"/>
      <c r="LF820" s="12"/>
      <c r="LG820" s="12"/>
      <c r="LH820" s="12"/>
      <c r="LI820" s="12"/>
      <c r="LJ820" s="12"/>
      <c r="LK820" s="12"/>
      <c r="LL820" s="12"/>
      <c r="LM820" s="12"/>
      <c r="LN820" s="12"/>
      <c r="LO820" s="12"/>
      <c r="LP820" s="12"/>
      <c r="LQ820" s="12"/>
      <c r="LR820" s="12"/>
      <c r="LS820" s="12"/>
      <c r="LT820" s="12"/>
      <c r="LU820" s="12"/>
      <c r="LV820" s="12"/>
      <c r="LW820" s="12"/>
      <c r="LX820" s="12"/>
      <c r="LY820" s="12"/>
      <c r="LZ820" s="12"/>
      <c r="MA820" s="12"/>
      <c r="MB820" s="12"/>
      <c r="MC820" s="12"/>
      <c r="MD820" s="12"/>
      <c r="ME820" s="12"/>
      <c r="MF820" s="12"/>
      <c r="MG820" s="12"/>
      <c r="MH820" s="12"/>
      <c r="MI820" s="12"/>
      <c r="MJ820" s="12"/>
      <c r="MK820" s="12"/>
      <c r="ML820" s="12"/>
      <c r="MM820" s="12"/>
      <c r="MN820" s="12"/>
      <c r="MO820" s="12"/>
      <c r="MP820" s="12"/>
      <c r="MQ820" s="12"/>
      <c r="MR820" s="12"/>
      <c r="MS820" s="12"/>
      <c r="MT820" s="12"/>
      <c r="MU820" s="12"/>
      <c r="MV820" s="12"/>
      <c r="MW820" s="12"/>
      <c r="MX820" s="12"/>
      <c r="MY820" s="12"/>
      <c r="MZ820" s="12"/>
      <c r="NA820" s="12"/>
      <c r="NB820" s="12"/>
      <c r="NC820" s="12"/>
      <c r="ND820" s="12"/>
      <c r="NE820" s="12"/>
      <c r="NF820" s="12"/>
      <c r="NG820" s="12"/>
      <c r="NH820" s="12"/>
      <c r="NI820" s="12"/>
      <c r="NJ820" s="12"/>
      <c r="NK820" s="12"/>
      <c r="NL820" s="12"/>
      <c r="NM820" s="12"/>
      <c r="NN820" s="12"/>
      <c r="NO820" s="12"/>
      <c r="NP820" s="12"/>
      <c r="NQ820" s="12"/>
      <c r="NR820" s="12"/>
      <c r="NS820" s="12"/>
      <c r="NT820" s="12"/>
      <c r="NU820" s="12"/>
      <c r="NV820" s="12"/>
      <c r="NW820" s="12"/>
      <c r="NX820" s="12"/>
      <c r="NY820" s="12"/>
      <c r="NZ820" s="12"/>
      <c r="OA820" s="12"/>
      <c r="OB820" s="12"/>
      <c r="OC820" s="12"/>
      <c r="OD820" s="12"/>
      <c r="OE820" s="12"/>
      <c r="OF820" s="12"/>
      <c r="OG820" s="12"/>
      <c r="OH820" s="12"/>
      <c r="OI820" s="12"/>
      <c r="OJ820" s="12"/>
      <c r="OK820" s="12"/>
      <c r="OL820" s="12"/>
      <c r="OM820" s="12"/>
      <c r="ON820" s="12"/>
      <c r="OO820" s="12"/>
      <c r="OP820" s="12"/>
      <c r="OQ820" s="12"/>
      <c r="OR820" s="12"/>
      <c r="OS820" s="12"/>
      <c r="OT820" s="12"/>
      <c r="OU820" s="12"/>
      <c r="OV820" s="12"/>
      <c r="OW820" s="12"/>
      <c r="OX820" s="12"/>
      <c r="OY820" s="12"/>
      <c r="OZ820" s="12"/>
      <c r="PA820" s="12"/>
      <c r="PB820" s="12"/>
      <c r="PC820" s="12"/>
      <c r="PD820" s="12"/>
      <c r="PE820" s="12"/>
      <c r="PF820" s="12"/>
      <c r="PG820" s="12"/>
      <c r="PH820" s="12"/>
      <c r="PI820" s="12"/>
      <c r="PJ820" s="12"/>
      <c r="PK820" s="12"/>
      <c r="PL820" s="12"/>
      <c r="PM820" s="12"/>
      <c r="PN820" s="12"/>
      <c r="PO820" s="12"/>
      <c r="PP820" s="12"/>
    </row>
    <row r="821">
      <c r="A821" s="452"/>
      <c r="B821" s="45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  <c r="HZ821" s="12"/>
      <c r="IA821" s="12"/>
      <c r="IB821" s="12"/>
      <c r="IC821" s="12"/>
      <c r="ID821" s="12"/>
      <c r="IE821" s="12"/>
      <c r="IF821" s="12"/>
      <c r="IG821" s="12"/>
      <c r="IH821" s="12"/>
      <c r="II821" s="12"/>
      <c r="IJ821" s="12"/>
      <c r="IK821" s="12"/>
      <c r="IL821" s="12"/>
      <c r="IM821" s="12"/>
      <c r="IN821" s="12"/>
      <c r="IO821" s="12"/>
      <c r="IP821" s="12"/>
      <c r="IQ821" s="12"/>
      <c r="IR821" s="12"/>
      <c r="IS821" s="12"/>
      <c r="IT821" s="12"/>
      <c r="IU821" s="12"/>
      <c r="IV821" s="12"/>
      <c r="IW821" s="12"/>
      <c r="IX821" s="12"/>
      <c r="IY821" s="12"/>
      <c r="IZ821" s="12"/>
      <c r="JA821" s="12"/>
      <c r="JB821" s="12"/>
      <c r="JC821" s="12"/>
      <c r="JD821" s="12"/>
      <c r="JE821" s="12"/>
      <c r="JF821" s="12"/>
      <c r="JG821" s="12"/>
      <c r="JH821" s="12"/>
      <c r="JI821" s="12"/>
      <c r="JJ821" s="12"/>
      <c r="JK821" s="12"/>
      <c r="JL821" s="12"/>
      <c r="JM821" s="12"/>
      <c r="JN821" s="12"/>
      <c r="JO821" s="12"/>
      <c r="JP821" s="12"/>
      <c r="JQ821" s="12"/>
      <c r="JR821" s="12"/>
      <c r="JS821" s="12"/>
      <c r="JT821" s="12"/>
      <c r="JU821" s="12"/>
      <c r="JV821" s="12"/>
      <c r="JW821" s="12"/>
      <c r="JX821" s="12"/>
      <c r="JY821" s="12"/>
      <c r="JZ821" s="12"/>
      <c r="KA821" s="12"/>
      <c r="KB821" s="12"/>
      <c r="KC821" s="12"/>
      <c r="KD821" s="12"/>
      <c r="KE821" s="12"/>
      <c r="KF821" s="12"/>
      <c r="KG821" s="12"/>
      <c r="KH821" s="12"/>
      <c r="KI821" s="12"/>
      <c r="KJ821" s="12"/>
      <c r="KK821" s="12"/>
      <c r="KL821" s="12"/>
      <c r="KM821" s="12"/>
      <c r="KN821" s="12"/>
      <c r="KO821" s="12"/>
      <c r="KP821" s="12"/>
      <c r="KQ821" s="12"/>
      <c r="KR821" s="12"/>
      <c r="KS821" s="12"/>
      <c r="KT821" s="12"/>
      <c r="KU821" s="12"/>
      <c r="KV821" s="12"/>
      <c r="KW821" s="12"/>
      <c r="KX821" s="12"/>
      <c r="KY821" s="12"/>
      <c r="KZ821" s="12"/>
      <c r="LA821" s="12"/>
      <c r="LB821" s="12"/>
      <c r="LC821" s="12"/>
      <c r="LD821" s="12"/>
      <c r="LE821" s="12"/>
      <c r="LF821" s="12"/>
      <c r="LG821" s="12"/>
      <c r="LH821" s="12"/>
      <c r="LI821" s="12"/>
      <c r="LJ821" s="12"/>
      <c r="LK821" s="12"/>
      <c r="LL821" s="12"/>
      <c r="LM821" s="12"/>
      <c r="LN821" s="12"/>
      <c r="LO821" s="12"/>
      <c r="LP821" s="12"/>
      <c r="LQ821" s="12"/>
      <c r="LR821" s="12"/>
      <c r="LS821" s="12"/>
      <c r="LT821" s="12"/>
      <c r="LU821" s="12"/>
      <c r="LV821" s="12"/>
      <c r="LW821" s="12"/>
      <c r="LX821" s="12"/>
      <c r="LY821" s="12"/>
      <c r="LZ821" s="12"/>
      <c r="MA821" s="12"/>
      <c r="MB821" s="12"/>
      <c r="MC821" s="12"/>
      <c r="MD821" s="12"/>
      <c r="ME821" s="12"/>
      <c r="MF821" s="12"/>
      <c r="MG821" s="12"/>
      <c r="MH821" s="12"/>
      <c r="MI821" s="12"/>
      <c r="MJ821" s="12"/>
      <c r="MK821" s="12"/>
      <c r="ML821" s="12"/>
      <c r="MM821" s="12"/>
      <c r="MN821" s="12"/>
      <c r="MO821" s="12"/>
      <c r="MP821" s="12"/>
      <c r="MQ821" s="12"/>
      <c r="MR821" s="12"/>
      <c r="MS821" s="12"/>
      <c r="MT821" s="12"/>
      <c r="MU821" s="12"/>
      <c r="MV821" s="12"/>
      <c r="MW821" s="12"/>
      <c r="MX821" s="12"/>
      <c r="MY821" s="12"/>
      <c r="MZ821" s="12"/>
      <c r="NA821" s="12"/>
      <c r="NB821" s="12"/>
      <c r="NC821" s="12"/>
      <c r="ND821" s="12"/>
      <c r="NE821" s="12"/>
      <c r="NF821" s="12"/>
      <c r="NG821" s="12"/>
      <c r="NH821" s="12"/>
      <c r="NI821" s="12"/>
      <c r="NJ821" s="12"/>
      <c r="NK821" s="12"/>
      <c r="NL821" s="12"/>
      <c r="NM821" s="12"/>
      <c r="NN821" s="12"/>
      <c r="NO821" s="12"/>
      <c r="NP821" s="12"/>
      <c r="NQ821" s="12"/>
      <c r="NR821" s="12"/>
      <c r="NS821" s="12"/>
      <c r="NT821" s="12"/>
      <c r="NU821" s="12"/>
      <c r="NV821" s="12"/>
      <c r="NW821" s="12"/>
      <c r="NX821" s="12"/>
      <c r="NY821" s="12"/>
      <c r="NZ821" s="12"/>
      <c r="OA821" s="12"/>
      <c r="OB821" s="12"/>
      <c r="OC821" s="12"/>
      <c r="OD821" s="12"/>
      <c r="OE821" s="12"/>
      <c r="OF821" s="12"/>
      <c r="OG821" s="12"/>
      <c r="OH821" s="12"/>
      <c r="OI821" s="12"/>
      <c r="OJ821" s="12"/>
      <c r="OK821" s="12"/>
      <c r="OL821" s="12"/>
      <c r="OM821" s="12"/>
      <c r="ON821" s="12"/>
      <c r="OO821" s="12"/>
      <c r="OP821" s="12"/>
      <c r="OQ821" s="12"/>
      <c r="OR821" s="12"/>
      <c r="OS821" s="12"/>
      <c r="OT821" s="12"/>
      <c r="OU821" s="12"/>
      <c r="OV821" s="12"/>
      <c r="OW821" s="12"/>
      <c r="OX821" s="12"/>
      <c r="OY821" s="12"/>
      <c r="OZ821" s="12"/>
      <c r="PA821" s="12"/>
      <c r="PB821" s="12"/>
      <c r="PC821" s="12"/>
      <c r="PD821" s="12"/>
      <c r="PE821" s="12"/>
      <c r="PF821" s="12"/>
      <c r="PG821" s="12"/>
      <c r="PH821" s="12"/>
      <c r="PI821" s="12"/>
      <c r="PJ821" s="12"/>
      <c r="PK821" s="12"/>
      <c r="PL821" s="12"/>
      <c r="PM821" s="12"/>
      <c r="PN821" s="12"/>
      <c r="PO821" s="12"/>
      <c r="PP821" s="12"/>
    </row>
    <row r="822">
      <c r="A822" s="452"/>
      <c r="B822" s="45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  <c r="IU822" s="12"/>
      <c r="IV822" s="12"/>
      <c r="IW822" s="12"/>
      <c r="IX822" s="12"/>
      <c r="IY822" s="12"/>
      <c r="IZ822" s="12"/>
      <c r="JA822" s="12"/>
      <c r="JB822" s="12"/>
      <c r="JC822" s="12"/>
      <c r="JD822" s="12"/>
      <c r="JE822" s="12"/>
      <c r="JF822" s="12"/>
      <c r="JG822" s="12"/>
      <c r="JH822" s="12"/>
      <c r="JI822" s="12"/>
      <c r="JJ822" s="12"/>
      <c r="JK822" s="12"/>
      <c r="JL822" s="12"/>
      <c r="JM822" s="12"/>
      <c r="JN822" s="12"/>
      <c r="JO822" s="12"/>
      <c r="JP822" s="12"/>
      <c r="JQ822" s="12"/>
      <c r="JR822" s="12"/>
      <c r="JS822" s="12"/>
      <c r="JT822" s="12"/>
      <c r="JU822" s="12"/>
      <c r="JV822" s="12"/>
      <c r="JW822" s="12"/>
      <c r="JX822" s="12"/>
      <c r="JY822" s="12"/>
      <c r="JZ822" s="12"/>
      <c r="KA822" s="12"/>
      <c r="KB822" s="12"/>
      <c r="KC822" s="12"/>
      <c r="KD822" s="12"/>
      <c r="KE822" s="12"/>
      <c r="KF822" s="12"/>
      <c r="KG822" s="12"/>
      <c r="KH822" s="12"/>
      <c r="KI822" s="12"/>
      <c r="KJ822" s="12"/>
      <c r="KK822" s="12"/>
      <c r="KL822" s="12"/>
      <c r="KM822" s="12"/>
      <c r="KN822" s="12"/>
      <c r="KO822" s="12"/>
      <c r="KP822" s="12"/>
      <c r="KQ822" s="12"/>
      <c r="KR822" s="12"/>
      <c r="KS822" s="12"/>
      <c r="KT822" s="12"/>
      <c r="KU822" s="12"/>
      <c r="KV822" s="12"/>
      <c r="KW822" s="12"/>
      <c r="KX822" s="12"/>
      <c r="KY822" s="12"/>
      <c r="KZ822" s="12"/>
      <c r="LA822" s="12"/>
      <c r="LB822" s="12"/>
      <c r="LC822" s="12"/>
      <c r="LD822" s="12"/>
      <c r="LE822" s="12"/>
      <c r="LF822" s="12"/>
      <c r="LG822" s="12"/>
      <c r="LH822" s="12"/>
      <c r="LI822" s="12"/>
      <c r="LJ822" s="12"/>
      <c r="LK822" s="12"/>
      <c r="LL822" s="12"/>
      <c r="LM822" s="12"/>
      <c r="LN822" s="12"/>
      <c r="LO822" s="12"/>
      <c r="LP822" s="12"/>
      <c r="LQ822" s="12"/>
      <c r="LR822" s="12"/>
      <c r="LS822" s="12"/>
      <c r="LT822" s="12"/>
      <c r="LU822" s="12"/>
      <c r="LV822" s="12"/>
      <c r="LW822" s="12"/>
      <c r="LX822" s="12"/>
      <c r="LY822" s="12"/>
      <c r="LZ822" s="12"/>
      <c r="MA822" s="12"/>
      <c r="MB822" s="12"/>
      <c r="MC822" s="12"/>
      <c r="MD822" s="12"/>
      <c r="ME822" s="12"/>
      <c r="MF822" s="12"/>
      <c r="MG822" s="12"/>
      <c r="MH822" s="12"/>
      <c r="MI822" s="12"/>
      <c r="MJ822" s="12"/>
      <c r="MK822" s="12"/>
      <c r="ML822" s="12"/>
      <c r="MM822" s="12"/>
      <c r="MN822" s="12"/>
      <c r="MO822" s="12"/>
      <c r="MP822" s="12"/>
      <c r="MQ822" s="12"/>
      <c r="MR822" s="12"/>
      <c r="MS822" s="12"/>
      <c r="MT822" s="12"/>
      <c r="MU822" s="12"/>
      <c r="MV822" s="12"/>
      <c r="MW822" s="12"/>
      <c r="MX822" s="12"/>
      <c r="MY822" s="12"/>
      <c r="MZ822" s="12"/>
      <c r="NA822" s="12"/>
      <c r="NB822" s="12"/>
      <c r="NC822" s="12"/>
      <c r="ND822" s="12"/>
      <c r="NE822" s="12"/>
      <c r="NF822" s="12"/>
      <c r="NG822" s="12"/>
      <c r="NH822" s="12"/>
      <c r="NI822" s="12"/>
      <c r="NJ822" s="12"/>
      <c r="NK822" s="12"/>
      <c r="NL822" s="12"/>
      <c r="NM822" s="12"/>
      <c r="NN822" s="12"/>
      <c r="NO822" s="12"/>
      <c r="NP822" s="12"/>
      <c r="NQ822" s="12"/>
      <c r="NR822" s="12"/>
      <c r="NS822" s="12"/>
      <c r="NT822" s="12"/>
      <c r="NU822" s="12"/>
      <c r="NV822" s="12"/>
      <c r="NW822" s="12"/>
      <c r="NX822" s="12"/>
      <c r="NY822" s="12"/>
      <c r="NZ822" s="12"/>
      <c r="OA822" s="12"/>
      <c r="OB822" s="12"/>
      <c r="OC822" s="12"/>
      <c r="OD822" s="12"/>
      <c r="OE822" s="12"/>
      <c r="OF822" s="12"/>
      <c r="OG822" s="12"/>
      <c r="OH822" s="12"/>
      <c r="OI822" s="12"/>
      <c r="OJ822" s="12"/>
      <c r="OK822" s="12"/>
      <c r="OL822" s="12"/>
      <c r="OM822" s="12"/>
      <c r="ON822" s="12"/>
      <c r="OO822" s="12"/>
      <c r="OP822" s="12"/>
      <c r="OQ822" s="12"/>
      <c r="OR822" s="12"/>
      <c r="OS822" s="12"/>
      <c r="OT822" s="12"/>
      <c r="OU822" s="12"/>
      <c r="OV822" s="12"/>
      <c r="OW822" s="12"/>
      <c r="OX822" s="12"/>
      <c r="OY822" s="12"/>
      <c r="OZ822" s="12"/>
      <c r="PA822" s="12"/>
      <c r="PB822" s="12"/>
      <c r="PC822" s="12"/>
      <c r="PD822" s="12"/>
      <c r="PE822" s="12"/>
      <c r="PF822" s="12"/>
      <c r="PG822" s="12"/>
      <c r="PH822" s="12"/>
      <c r="PI822" s="12"/>
      <c r="PJ822" s="12"/>
      <c r="PK822" s="12"/>
      <c r="PL822" s="12"/>
      <c r="PM822" s="12"/>
      <c r="PN822" s="12"/>
      <c r="PO822" s="12"/>
      <c r="PP822" s="12"/>
    </row>
    <row r="823">
      <c r="A823" s="452"/>
      <c r="B823" s="45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  <c r="IB823" s="12"/>
      <c r="IC823" s="12"/>
      <c r="ID823" s="12"/>
      <c r="IE823" s="12"/>
      <c r="IF823" s="12"/>
      <c r="IG823" s="12"/>
      <c r="IH823" s="12"/>
      <c r="II823" s="12"/>
      <c r="IJ823" s="12"/>
      <c r="IK823" s="12"/>
      <c r="IL823" s="12"/>
      <c r="IM823" s="12"/>
      <c r="IN823" s="12"/>
      <c r="IO823" s="12"/>
      <c r="IP823" s="12"/>
      <c r="IQ823" s="12"/>
      <c r="IR823" s="12"/>
      <c r="IS823" s="12"/>
      <c r="IT823" s="12"/>
      <c r="IU823" s="12"/>
      <c r="IV823" s="12"/>
      <c r="IW823" s="12"/>
      <c r="IX823" s="12"/>
      <c r="IY823" s="12"/>
      <c r="IZ823" s="12"/>
      <c r="JA823" s="12"/>
      <c r="JB823" s="12"/>
      <c r="JC823" s="12"/>
      <c r="JD823" s="12"/>
      <c r="JE823" s="12"/>
      <c r="JF823" s="12"/>
      <c r="JG823" s="12"/>
      <c r="JH823" s="12"/>
      <c r="JI823" s="12"/>
      <c r="JJ823" s="12"/>
      <c r="JK823" s="12"/>
      <c r="JL823" s="12"/>
      <c r="JM823" s="12"/>
      <c r="JN823" s="12"/>
      <c r="JO823" s="12"/>
      <c r="JP823" s="12"/>
      <c r="JQ823" s="12"/>
      <c r="JR823" s="12"/>
      <c r="JS823" s="12"/>
      <c r="JT823" s="12"/>
      <c r="JU823" s="12"/>
      <c r="JV823" s="12"/>
      <c r="JW823" s="12"/>
      <c r="JX823" s="12"/>
      <c r="JY823" s="12"/>
      <c r="JZ823" s="12"/>
      <c r="KA823" s="12"/>
      <c r="KB823" s="12"/>
      <c r="KC823" s="12"/>
      <c r="KD823" s="12"/>
      <c r="KE823" s="12"/>
      <c r="KF823" s="12"/>
      <c r="KG823" s="12"/>
      <c r="KH823" s="12"/>
      <c r="KI823" s="12"/>
      <c r="KJ823" s="12"/>
      <c r="KK823" s="12"/>
      <c r="KL823" s="12"/>
      <c r="KM823" s="12"/>
      <c r="KN823" s="12"/>
      <c r="KO823" s="12"/>
      <c r="KP823" s="12"/>
      <c r="KQ823" s="12"/>
      <c r="KR823" s="12"/>
      <c r="KS823" s="12"/>
      <c r="KT823" s="12"/>
      <c r="KU823" s="12"/>
      <c r="KV823" s="12"/>
      <c r="KW823" s="12"/>
      <c r="KX823" s="12"/>
      <c r="KY823" s="12"/>
      <c r="KZ823" s="12"/>
      <c r="LA823" s="12"/>
      <c r="LB823" s="12"/>
      <c r="LC823" s="12"/>
      <c r="LD823" s="12"/>
      <c r="LE823" s="12"/>
      <c r="LF823" s="12"/>
      <c r="LG823" s="12"/>
      <c r="LH823" s="12"/>
      <c r="LI823" s="12"/>
      <c r="LJ823" s="12"/>
      <c r="LK823" s="12"/>
      <c r="LL823" s="12"/>
      <c r="LM823" s="12"/>
      <c r="LN823" s="12"/>
      <c r="LO823" s="12"/>
      <c r="LP823" s="12"/>
      <c r="LQ823" s="12"/>
      <c r="LR823" s="12"/>
      <c r="LS823" s="12"/>
      <c r="LT823" s="12"/>
      <c r="LU823" s="12"/>
      <c r="LV823" s="12"/>
      <c r="LW823" s="12"/>
      <c r="LX823" s="12"/>
      <c r="LY823" s="12"/>
      <c r="LZ823" s="12"/>
      <c r="MA823" s="12"/>
      <c r="MB823" s="12"/>
      <c r="MC823" s="12"/>
      <c r="MD823" s="12"/>
      <c r="ME823" s="12"/>
      <c r="MF823" s="12"/>
      <c r="MG823" s="12"/>
      <c r="MH823" s="12"/>
      <c r="MI823" s="12"/>
      <c r="MJ823" s="12"/>
      <c r="MK823" s="12"/>
      <c r="ML823" s="12"/>
      <c r="MM823" s="12"/>
      <c r="MN823" s="12"/>
      <c r="MO823" s="12"/>
      <c r="MP823" s="12"/>
      <c r="MQ823" s="12"/>
      <c r="MR823" s="12"/>
      <c r="MS823" s="12"/>
      <c r="MT823" s="12"/>
      <c r="MU823" s="12"/>
      <c r="MV823" s="12"/>
      <c r="MW823" s="12"/>
      <c r="MX823" s="12"/>
      <c r="MY823" s="12"/>
      <c r="MZ823" s="12"/>
      <c r="NA823" s="12"/>
      <c r="NB823" s="12"/>
      <c r="NC823" s="12"/>
      <c r="ND823" s="12"/>
      <c r="NE823" s="12"/>
      <c r="NF823" s="12"/>
      <c r="NG823" s="12"/>
      <c r="NH823" s="12"/>
      <c r="NI823" s="12"/>
      <c r="NJ823" s="12"/>
      <c r="NK823" s="12"/>
      <c r="NL823" s="12"/>
      <c r="NM823" s="12"/>
      <c r="NN823" s="12"/>
      <c r="NO823" s="12"/>
      <c r="NP823" s="12"/>
      <c r="NQ823" s="12"/>
      <c r="NR823" s="12"/>
      <c r="NS823" s="12"/>
      <c r="NT823" s="12"/>
      <c r="NU823" s="12"/>
      <c r="NV823" s="12"/>
      <c r="NW823" s="12"/>
      <c r="NX823" s="12"/>
      <c r="NY823" s="12"/>
      <c r="NZ823" s="12"/>
      <c r="OA823" s="12"/>
      <c r="OB823" s="12"/>
      <c r="OC823" s="12"/>
      <c r="OD823" s="12"/>
      <c r="OE823" s="12"/>
      <c r="OF823" s="12"/>
      <c r="OG823" s="12"/>
      <c r="OH823" s="12"/>
      <c r="OI823" s="12"/>
      <c r="OJ823" s="12"/>
      <c r="OK823" s="12"/>
      <c r="OL823" s="12"/>
      <c r="OM823" s="12"/>
      <c r="ON823" s="12"/>
      <c r="OO823" s="12"/>
      <c r="OP823" s="12"/>
      <c r="OQ823" s="12"/>
      <c r="OR823" s="12"/>
      <c r="OS823" s="12"/>
      <c r="OT823" s="12"/>
      <c r="OU823" s="12"/>
      <c r="OV823" s="12"/>
      <c r="OW823" s="12"/>
      <c r="OX823" s="12"/>
      <c r="OY823" s="12"/>
      <c r="OZ823" s="12"/>
      <c r="PA823" s="12"/>
      <c r="PB823" s="12"/>
      <c r="PC823" s="12"/>
      <c r="PD823" s="12"/>
      <c r="PE823" s="12"/>
      <c r="PF823" s="12"/>
      <c r="PG823" s="12"/>
      <c r="PH823" s="12"/>
      <c r="PI823" s="12"/>
      <c r="PJ823" s="12"/>
      <c r="PK823" s="12"/>
      <c r="PL823" s="12"/>
      <c r="PM823" s="12"/>
      <c r="PN823" s="12"/>
      <c r="PO823" s="12"/>
      <c r="PP823" s="12"/>
    </row>
    <row r="824">
      <c r="A824" s="452"/>
      <c r="B824" s="45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  <c r="IU824" s="12"/>
      <c r="IV824" s="12"/>
      <c r="IW824" s="12"/>
      <c r="IX824" s="12"/>
      <c r="IY824" s="12"/>
      <c r="IZ824" s="12"/>
      <c r="JA824" s="12"/>
      <c r="JB824" s="12"/>
      <c r="JC824" s="12"/>
      <c r="JD824" s="12"/>
      <c r="JE824" s="12"/>
      <c r="JF824" s="12"/>
      <c r="JG824" s="12"/>
      <c r="JH824" s="12"/>
      <c r="JI824" s="12"/>
      <c r="JJ824" s="12"/>
      <c r="JK824" s="12"/>
      <c r="JL824" s="12"/>
      <c r="JM824" s="12"/>
      <c r="JN824" s="12"/>
      <c r="JO824" s="12"/>
      <c r="JP824" s="12"/>
      <c r="JQ824" s="12"/>
      <c r="JR824" s="12"/>
      <c r="JS824" s="12"/>
      <c r="JT824" s="12"/>
      <c r="JU824" s="12"/>
      <c r="JV824" s="12"/>
      <c r="JW824" s="12"/>
      <c r="JX824" s="12"/>
      <c r="JY824" s="12"/>
      <c r="JZ824" s="12"/>
      <c r="KA824" s="12"/>
      <c r="KB824" s="12"/>
      <c r="KC824" s="12"/>
      <c r="KD824" s="12"/>
      <c r="KE824" s="12"/>
      <c r="KF824" s="12"/>
      <c r="KG824" s="12"/>
      <c r="KH824" s="12"/>
      <c r="KI824" s="12"/>
      <c r="KJ824" s="12"/>
      <c r="KK824" s="12"/>
      <c r="KL824" s="12"/>
      <c r="KM824" s="12"/>
      <c r="KN824" s="12"/>
      <c r="KO824" s="12"/>
      <c r="KP824" s="12"/>
      <c r="KQ824" s="12"/>
      <c r="KR824" s="12"/>
      <c r="KS824" s="12"/>
      <c r="KT824" s="12"/>
      <c r="KU824" s="12"/>
      <c r="KV824" s="12"/>
      <c r="KW824" s="12"/>
      <c r="KX824" s="12"/>
      <c r="KY824" s="12"/>
      <c r="KZ824" s="12"/>
      <c r="LA824" s="12"/>
      <c r="LB824" s="12"/>
      <c r="LC824" s="12"/>
      <c r="LD824" s="12"/>
      <c r="LE824" s="12"/>
      <c r="LF824" s="12"/>
      <c r="LG824" s="12"/>
      <c r="LH824" s="12"/>
      <c r="LI824" s="12"/>
      <c r="LJ824" s="12"/>
      <c r="LK824" s="12"/>
      <c r="LL824" s="12"/>
      <c r="LM824" s="12"/>
      <c r="LN824" s="12"/>
      <c r="LO824" s="12"/>
      <c r="LP824" s="12"/>
      <c r="LQ824" s="12"/>
      <c r="LR824" s="12"/>
      <c r="LS824" s="12"/>
      <c r="LT824" s="12"/>
      <c r="LU824" s="12"/>
      <c r="LV824" s="12"/>
      <c r="LW824" s="12"/>
      <c r="LX824" s="12"/>
      <c r="LY824" s="12"/>
      <c r="LZ824" s="12"/>
      <c r="MA824" s="12"/>
      <c r="MB824" s="12"/>
      <c r="MC824" s="12"/>
      <c r="MD824" s="12"/>
      <c r="ME824" s="12"/>
      <c r="MF824" s="12"/>
      <c r="MG824" s="12"/>
      <c r="MH824" s="12"/>
      <c r="MI824" s="12"/>
      <c r="MJ824" s="12"/>
      <c r="MK824" s="12"/>
      <c r="ML824" s="12"/>
      <c r="MM824" s="12"/>
      <c r="MN824" s="12"/>
      <c r="MO824" s="12"/>
      <c r="MP824" s="12"/>
      <c r="MQ824" s="12"/>
      <c r="MR824" s="12"/>
      <c r="MS824" s="12"/>
      <c r="MT824" s="12"/>
      <c r="MU824" s="12"/>
      <c r="MV824" s="12"/>
      <c r="MW824" s="12"/>
      <c r="MX824" s="12"/>
      <c r="MY824" s="12"/>
      <c r="MZ824" s="12"/>
      <c r="NA824" s="12"/>
      <c r="NB824" s="12"/>
      <c r="NC824" s="12"/>
      <c r="ND824" s="12"/>
      <c r="NE824" s="12"/>
      <c r="NF824" s="12"/>
      <c r="NG824" s="12"/>
      <c r="NH824" s="12"/>
      <c r="NI824" s="12"/>
      <c r="NJ824" s="12"/>
      <c r="NK824" s="12"/>
      <c r="NL824" s="12"/>
      <c r="NM824" s="12"/>
      <c r="NN824" s="12"/>
      <c r="NO824" s="12"/>
      <c r="NP824" s="12"/>
      <c r="NQ824" s="12"/>
      <c r="NR824" s="12"/>
      <c r="NS824" s="12"/>
      <c r="NT824" s="12"/>
      <c r="NU824" s="12"/>
      <c r="NV824" s="12"/>
      <c r="NW824" s="12"/>
      <c r="NX824" s="12"/>
      <c r="NY824" s="12"/>
      <c r="NZ824" s="12"/>
      <c r="OA824" s="12"/>
      <c r="OB824" s="12"/>
      <c r="OC824" s="12"/>
      <c r="OD824" s="12"/>
      <c r="OE824" s="12"/>
      <c r="OF824" s="12"/>
      <c r="OG824" s="12"/>
      <c r="OH824" s="12"/>
      <c r="OI824" s="12"/>
      <c r="OJ824" s="12"/>
      <c r="OK824" s="12"/>
      <c r="OL824" s="12"/>
      <c r="OM824" s="12"/>
      <c r="ON824" s="12"/>
      <c r="OO824" s="12"/>
      <c r="OP824" s="12"/>
      <c r="OQ824" s="12"/>
      <c r="OR824" s="12"/>
      <c r="OS824" s="12"/>
      <c r="OT824" s="12"/>
      <c r="OU824" s="12"/>
      <c r="OV824" s="12"/>
      <c r="OW824" s="12"/>
      <c r="OX824" s="12"/>
      <c r="OY824" s="12"/>
      <c r="OZ824" s="12"/>
      <c r="PA824" s="12"/>
      <c r="PB824" s="12"/>
      <c r="PC824" s="12"/>
      <c r="PD824" s="12"/>
      <c r="PE824" s="12"/>
      <c r="PF824" s="12"/>
      <c r="PG824" s="12"/>
      <c r="PH824" s="12"/>
      <c r="PI824" s="12"/>
      <c r="PJ824" s="12"/>
      <c r="PK824" s="12"/>
      <c r="PL824" s="12"/>
      <c r="PM824" s="12"/>
      <c r="PN824" s="12"/>
      <c r="PO824" s="12"/>
      <c r="PP824" s="12"/>
    </row>
    <row r="825">
      <c r="A825" s="452"/>
      <c r="B825" s="45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  <c r="IU825" s="12"/>
      <c r="IV825" s="12"/>
      <c r="IW825" s="12"/>
      <c r="IX825" s="12"/>
      <c r="IY825" s="12"/>
      <c r="IZ825" s="12"/>
      <c r="JA825" s="12"/>
      <c r="JB825" s="12"/>
      <c r="JC825" s="12"/>
      <c r="JD825" s="12"/>
      <c r="JE825" s="12"/>
      <c r="JF825" s="12"/>
      <c r="JG825" s="12"/>
      <c r="JH825" s="12"/>
      <c r="JI825" s="12"/>
      <c r="JJ825" s="12"/>
      <c r="JK825" s="12"/>
      <c r="JL825" s="12"/>
      <c r="JM825" s="12"/>
      <c r="JN825" s="12"/>
      <c r="JO825" s="12"/>
      <c r="JP825" s="12"/>
      <c r="JQ825" s="12"/>
      <c r="JR825" s="12"/>
      <c r="JS825" s="12"/>
      <c r="JT825" s="12"/>
      <c r="JU825" s="12"/>
      <c r="JV825" s="12"/>
      <c r="JW825" s="12"/>
      <c r="JX825" s="12"/>
      <c r="JY825" s="12"/>
      <c r="JZ825" s="12"/>
      <c r="KA825" s="12"/>
      <c r="KB825" s="12"/>
      <c r="KC825" s="12"/>
      <c r="KD825" s="12"/>
      <c r="KE825" s="12"/>
      <c r="KF825" s="12"/>
      <c r="KG825" s="12"/>
      <c r="KH825" s="12"/>
      <c r="KI825" s="12"/>
      <c r="KJ825" s="12"/>
      <c r="KK825" s="12"/>
      <c r="KL825" s="12"/>
      <c r="KM825" s="12"/>
      <c r="KN825" s="12"/>
      <c r="KO825" s="12"/>
      <c r="KP825" s="12"/>
      <c r="KQ825" s="12"/>
      <c r="KR825" s="12"/>
      <c r="KS825" s="12"/>
      <c r="KT825" s="12"/>
      <c r="KU825" s="12"/>
      <c r="KV825" s="12"/>
      <c r="KW825" s="12"/>
      <c r="KX825" s="12"/>
      <c r="KY825" s="12"/>
      <c r="KZ825" s="12"/>
      <c r="LA825" s="12"/>
      <c r="LB825" s="12"/>
      <c r="LC825" s="12"/>
      <c r="LD825" s="12"/>
      <c r="LE825" s="12"/>
      <c r="LF825" s="12"/>
      <c r="LG825" s="12"/>
      <c r="LH825" s="12"/>
      <c r="LI825" s="12"/>
      <c r="LJ825" s="12"/>
      <c r="LK825" s="12"/>
      <c r="LL825" s="12"/>
      <c r="LM825" s="12"/>
      <c r="LN825" s="12"/>
      <c r="LO825" s="12"/>
      <c r="LP825" s="12"/>
      <c r="LQ825" s="12"/>
      <c r="LR825" s="12"/>
      <c r="LS825" s="12"/>
      <c r="LT825" s="12"/>
      <c r="LU825" s="12"/>
      <c r="LV825" s="12"/>
      <c r="LW825" s="12"/>
      <c r="LX825" s="12"/>
      <c r="LY825" s="12"/>
      <c r="LZ825" s="12"/>
      <c r="MA825" s="12"/>
      <c r="MB825" s="12"/>
      <c r="MC825" s="12"/>
      <c r="MD825" s="12"/>
      <c r="ME825" s="12"/>
      <c r="MF825" s="12"/>
      <c r="MG825" s="12"/>
      <c r="MH825" s="12"/>
      <c r="MI825" s="12"/>
      <c r="MJ825" s="12"/>
      <c r="MK825" s="12"/>
      <c r="ML825" s="12"/>
      <c r="MM825" s="12"/>
      <c r="MN825" s="12"/>
      <c r="MO825" s="12"/>
      <c r="MP825" s="12"/>
      <c r="MQ825" s="12"/>
      <c r="MR825" s="12"/>
      <c r="MS825" s="12"/>
      <c r="MT825" s="12"/>
      <c r="MU825" s="12"/>
      <c r="MV825" s="12"/>
      <c r="MW825" s="12"/>
      <c r="MX825" s="12"/>
      <c r="MY825" s="12"/>
      <c r="MZ825" s="12"/>
      <c r="NA825" s="12"/>
      <c r="NB825" s="12"/>
      <c r="NC825" s="12"/>
      <c r="ND825" s="12"/>
      <c r="NE825" s="12"/>
      <c r="NF825" s="12"/>
      <c r="NG825" s="12"/>
      <c r="NH825" s="12"/>
      <c r="NI825" s="12"/>
      <c r="NJ825" s="12"/>
      <c r="NK825" s="12"/>
      <c r="NL825" s="12"/>
      <c r="NM825" s="12"/>
      <c r="NN825" s="12"/>
      <c r="NO825" s="12"/>
      <c r="NP825" s="12"/>
      <c r="NQ825" s="12"/>
      <c r="NR825" s="12"/>
      <c r="NS825" s="12"/>
      <c r="NT825" s="12"/>
      <c r="NU825" s="12"/>
      <c r="NV825" s="12"/>
      <c r="NW825" s="12"/>
      <c r="NX825" s="12"/>
      <c r="NY825" s="12"/>
      <c r="NZ825" s="12"/>
      <c r="OA825" s="12"/>
      <c r="OB825" s="12"/>
      <c r="OC825" s="12"/>
      <c r="OD825" s="12"/>
      <c r="OE825" s="12"/>
      <c r="OF825" s="12"/>
      <c r="OG825" s="12"/>
      <c r="OH825" s="12"/>
      <c r="OI825" s="12"/>
      <c r="OJ825" s="12"/>
      <c r="OK825" s="12"/>
      <c r="OL825" s="12"/>
      <c r="OM825" s="12"/>
      <c r="ON825" s="12"/>
      <c r="OO825" s="12"/>
      <c r="OP825" s="12"/>
      <c r="OQ825" s="12"/>
      <c r="OR825" s="12"/>
      <c r="OS825" s="12"/>
      <c r="OT825" s="12"/>
      <c r="OU825" s="12"/>
      <c r="OV825" s="12"/>
      <c r="OW825" s="12"/>
      <c r="OX825" s="12"/>
      <c r="OY825" s="12"/>
      <c r="OZ825" s="12"/>
      <c r="PA825" s="12"/>
      <c r="PB825" s="12"/>
      <c r="PC825" s="12"/>
      <c r="PD825" s="12"/>
      <c r="PE825" s="12"/>
      <c r="PF825" s="12"/>
      <c r="PG825" s="12"/>
      <c r="PH825" s="12"/>
      <c r="PI825" s="12"/>
      <c r="PJ825" s="12"/>
      <c r="PK825" s="12"/>
      <c r="PL825" s="12"/>
      <c r="PM825" s="12"/>
      <c r="PN825" s="12"/>
      <c r="PO825" s="12"/>
      <c r="PP825" s="12"/>
    </row>
    <row r="826">
      <c r="A826" s="452"/>
      <c r="B826" s="45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  <c r="HZ826" s="12"/>
      <c r="IA826" s="12"/>
      <c r="IB826" s="12"/>
      <c r="IC826" s="12"/>
      <c r="ID826" s="12"/>
      <c r="IE826" s="12"/>
      <c r="IF826" s="12"/>
      <c r="IG826" s="12"/>
      <c r="IH826" s="12"/>
      <c r="II826" s="12"/>
      <c r="IJ826" s="12"/>
      <c r="IK826" s="12"/>
      <c r="IL826" s="12"/>
      <c r="IM826" s="12"/>
      <c r="IN826" s="12"/>
      <c r="IO826" s="12"/>
      <c r="IP826" s="12"/>
      <c r="IQ826" s="12"/>
      <c r="IR826" s="12"/>
      <c r="IS826" s="12"/>
      <c r="IT826" s="12"/>
      <c r="IU826" s="12"/>
      <c r="IV826" s="12"/>
      <c r="IW826" s="12"/>
      <c r="IX826" s="12"/>
      <c r="IY826" s="12"/>
      <c r="IZ826" s="12"/>
      <c r="JA826" s="12"/>
      <c r="JB826" s="12"/>
      <c r="JC826" s="12"/>
      <c r="JD826" s="12"/>
      <c r="JE826" s="12"/>
      <c r="JF826" s="12"/>
      <c r="JG826" s="12"/>
      <c r="JH826" s="12"/>
      <c r="JI826" s="12"/>
      <c r="JJ826" s="12"/>
      <c r="JK826" s="12"/>
      <c r="JL826" s="12"/>
      <c r="JM826" s="12"/>
      <c r="JN826" s="12"/>
      <c r="JO826" s="12"/>
      <c r="JP826" s="12"/>
      <c r="JQ826" s="12"/>
      <c r="JR826" s="12"/>
      <c r="JS826" s="12"/>
      <c r="JT826" s="12"/>
      <c r="JU826" s="12"/>
      <c r="JV826" s="12"/>
      <c r="JW826" s="12"/>
      <c r="JX826" s="12"/>
      <c r="JY826" s="12"/>
      <c r="JZ826" s="12"/>
      <c r="KA826" s="12"/>
      <c r="KB826" s="12"/>
      <c r="KC826" s="12"/>
      <c r="KD826" s="12"/>
      <c r="KE826" s="12"/>
      <c r="KF826" s="12"/>
      <c r="KG826" s="12"/>
      <c r="KH826" s="12"/>
      <c r="KI826" s="12"/>
      <c r="KJ826" s="12"/>
      <c r="KK826" s="12"/>
      <c r="KL826" s="12"/>
      <c r="KM826" s="12"/>
      <c r="KN826" s="12"/>
      <c r="KO826" s="12"/>
      <c r="KP826" s="12"/>
      <c r="KQ826" s="12"/>
      <c r="KR826" s="12"/>
      <c r="KS826" s="12"/>
      <c r="KT826" s="12"/>
      <c r="KU826" s="12"/>
      <c r="KV826" s="12"/>
      <c r="KW826" s="12"/>
      <c r="KX826" s="12"/>
      <c r="KY826" s="12"/>
      <c r="KZ826" s="12"/>
      <c r="LA826" s="12"/>
      <c r="LB826" s="12"/>
      <c r="LC826" s="12"/>
      <c r="LD826" s="12"/>
      <c r="LE826" s="12"/>
      <c r="LF826" s="12"/>
      <c r="LG826" s="12"/>
      <c r="LH826" s="12"/>
      <c r="LI826" s="12"/>
      <c r="LJ826" s="12"/>
      <c r="LK826" s="12"/>
      <c r="LL826" s="12"/>
      <c r="LM826" s="12"/>
      <c r="LN826" s="12"/>
      <c r="LO826" s="12"/>
      <c r="LP826" s="12"/>
      <c r="LQ826" s="12"/>
      <c r="LR826" s="12"/>
      <c r="LS826" s="12"/>
      <c r="LT826" s="12"/>
      <c r="LU826" s="12"/>
      <c r="LV826" s="12"/>
      <c r="LW826" s="12"/>
      <c r="LX826" s="12"/>
      <c r="LY826" s="12"/>
      <c r="LZ826" s="12"/>
      <c r="MA826" s="12"/>
      <c r="MB826" s="12"/>
      <c r="MC826" s="12"/>
      <c r="MD826" s="12"/>
      <c r="ME826" s="12"/>
      <c r="MF826" s="12"/>
      <c r="MG826" s="12"/>
      <c r="MH826" s="12"/>
      <c r="MI826" s="12"/>
      <c r="MJ826" s="12"/>
      <c r="MK826" s="12"/>
      <c r="ML826" s="12"/>
      <c r="MM826" s="12"/>
      <c r="MN826" s="12"/>
      <c r="MO826" s="12"/>
      <c r="MP826" s="12"/>
      <c r="MQ826" s="12"/>
      <c r="MR826" s="12"/>
      <c r="MS826" s="12"/>
      <c r="MT826" s="12"/>
      <c r="MU826" s="12"/>
      <c r="MV826" s="12"/>
      <c r="MW826" s="12"/>
      <c r="MX826" s="12"/>
      <c r="MY826" s="12"/>
      <c r="MZ826" s="12"/>
      <c r="NA826" s="12"/>
      <c r="NB826" s="12"/>
      <c r="NC826" s="12"/>
      <c r="ND826" s="12"/>
      <c r="NE826" s="12"/>
      <c r="NF826" s="12"/>
      <c r="NG826" s="12"/>
      <c r="NH826" s="12"/>
      <c r="NI826" s="12"/>
      <c r="NJ826" s="12"/>
      <c r="NK826" s="12"/>
      <c r="NL826" s="12"/>
      <c r="NM826" s="12"/>
      <c r="NN826" s="12"/>
      <c r="NO826" s="12"/>
      <c r="NP826" s="12"/>
      <c r="NQ826" s="12"/>
      <c r="NR826" s="12"/>
      <c r="NS826" s="12"/>
      <c r="NT826" s="12"/>
      <c r="NU826" s="12"/>
      <c r="NV826" s="12"/>
      <c r="NW826" s="12"/>
      <c r="NX826" s="12"/>
      <c r="NY826" s="12"/>
      <c r="NZ826" s="12"/>
      <c r="OA826" s="12"/>
      <c r="OB826" s="12"/>
      <c r="OC826" s="12"/>
      <c r="OD826" s="12"/>
      <c r="OE826" s="12"/>
      <c r="OF826" s="12"/>
      <c r="OG826" s="12"/>
      <c r="OH826" s="12"/>
      <c r="OI826" s="12"/>
      <c r="OJ826" s="12"/>
      <c r="OK826" s="12"/>
      <c r="OL826" s="12"/>
      <c r="OM826" s="12"/>
      <c r="ON826" s="12"/>
      <c r="OO826" s="12"/>
      <c r="OP826" s="12"/>
      <c r="OQ826" s="12"/>
      <c r="OR826" s="12"/>
      <c r="OS826" s="12"/>
      <c r="OT826" s="12"/>
      <c r="OU826" s="12"/>
      <c r="OV826" s="12"/>
      <c r="OW826" s="12"/>
      <c r="OX826" s="12"/>
      <c r="OY826" s="12"/>
      <c r="OZ826" s="12"/>
      <c r="PA826" s="12"/>
      <c r="PB826" s="12"/>
      <c r="PC826" s="12"/>
      <c r="PD826" s="12"/>
      <c r="PE826" s="12"/>
      <c r="PF826" s="12"/>
      <c r="PG826" s="12"/>
      <c r="PH826" s="12"/>
      <c r="PI826" s="12"/>
      <c r="PJ826" s="12"/>
      <c r="PK826" s="12"/>
      <c r="PL826" s="12"/>
      <c r="PM826" s="12"/>
      <c r="PN826" s="12"/>
      <c r="PO826" s="12"/>
      <c r="PP826" s="12"/>
    </row>
    <row r="827">
      <c r="A827" s="452"/>
      <c r="B827" s="45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  <c r="IU827" s="12"/>
      <c r="IV827" s="12"/>
      <c r="IW827" s="12"/>
      <c r="IX827" s="12"/>
      <c r="IY827" s="12"/>
      <c r="IZ827" s="12"/>
      <c r="JA827" s="12"/>
      <c r="JB827" s="12"/>
      <c r="JC827" s="12"/>
      <c r="JD827" s="12"/>
      <c r="JE827" s="12"/>
      <c r="JF827" s="12"/>
      <c r="JG827" s="12"/>
      <c r="JH827" s="12"/>
      <c r="JI827" s="12"/>
      <c r="JJ827" s="12"/>
      <c r="JK827" s="12"/>
      <c r="JL827" s="12"/>
      <c r="JM827" s="12"/>
      <c r="JN827" s="12"/>
      <c r="JO827" s="12"/>
      <c r="JP827" s="12"/>
      <c r="JQ827" s="12"/>
      <c r="JR827" s="12"/>
      <c r="JS827" s="12"/>
      <c r="JT827" s="12"/>
      <c r="JU827" s="12"/>
      <c r="JV827" s="12"/>
      <c r="JW827" s="12"/>
      <c r="JX827" s="12"/>
      <c r="JY827" s="12"/>
      <c r="JZ827" s="12"/>
      <c r="KA827" s="12"/>
      <c r="KB827" s="12"/>
      <c r="KC827" s="12"/>
      <c r="KD827" s="12"/>
      <c r="KE827" s="12"/>
      <c r="KF827" s="12"/>
      <c r="KG827" s="12"/>
      <c r="KH827" s="12"/>
      <c r="KI827" s="12"/>
      <c r="KJ827" s="12"/>
      <c r="KK827" s="12"/>
      <c r="KL827" s="12"/>
      <c r="KM827" s="12"/>
      <c r="KN827" s="12"/>
      <c r="KO827" s="12"/>
      <c r="KP827" s="12"/>
      <c r="KQ827" s="12"/>
      <c r="KR827" s="12"/>
      <c r="KS827" s="12"/>
      <c r="KT827" s="12"/>
      <c r="KU827" s="12"/>
      <c r="KV827" s="12"/>
      <c r="KW827" s="12"/>
      <c r="KX827" s="12"/>
      <c r="KY827" s="12"/>
      <c r="KZ827" s="12"/>
      <c r="LA827" s="12"/>
      <c r="LB827" s="12"/>
      <c r="LC827" s="12"/>
      <c r="LD827" s="12"/>
      <c r="LE827" s="12"/>
      <c r="LF827" s="12"/>
      <c r="LG827" s="12"/>
      <c r="LH827" s="12"/>
      <c r="LI827" s="12"/>
      <c r="LJ827" s="12"/>
      <c r="LK827" s="12"/>
      <c r="LL827" s="12"/>
      <c r="LM827" s="12"/>
      <c r="LN827" s="12"/>
      <c r="LO827" s="12"/>
      <c r="LP827" s="12"/>
      <c r="LQ827" s="12"/>
      <c r="LR827" s="12"/>
      <c r="LS827" s="12"/>
      <c r="LT827" s="12"/>
      <c r="LU827" s="12"/>
      <c r="LV827" s="12"/>
      <c r="LW827" s="12"/>
      <c r="LX827" s="12"/>
      <c r="LY827" s="12"/>
      <c r="LZ827" s="12"/>
      <c r="MA827" s="12"/>
      <c r="MB827" s="12"/>
      <c r="MC827" s="12"/>
      <c r="MD827" s="12"/>
      <c r="ME827" s="12"/>
      <c r="MF827" s="12"/>
      <c r="MG827" s="12"/>
      <c r="MH827" s="12"/>
      <c r="MI827" s="12"/>
      <c r="MJ827" s="12"/>
      <c r="MK827" s="12"/>
      <c r="ML827" s="12"/>
      <c r="MM827" s="12"/>
      <c r="MN827" s="12"/>
      <c r="MO827" s="12"/>
      <c r="MP827" s="12"/>
      <c r="MQ827" s="12"/>
      <c r="MR827" s="12"/>
      <c r="MS827" s="12"/>
      <c r="MT827" s="12"/>
      <c r="MU827" s="12"/>
      <c r="MV827" s="12"/>
      <c r="MW827" s="12"/>
      <c r="MX827" s="12"/>
      <c r="MY827" s="12"/>
      <c r="MZ827" s="12"/>
      <c r="NA827" s="12"/>
      <c r="NB827" s="12"/>
      <c r="NC827" s="12"/>
      <c r="ND827" s="12"/>
      <c r="NE827" s="12"/>
      <c r="NF827" s="12"/>
      <c r="NG827" s="12"/>
      <c r="NH827" s="12"/>
      <c r="NI827" s="12"/>
      <c r="NJ827" s="12"/>
      <c r="NK827" s="12"/>
      <c r="NL827" s="12"/>
      <c r="NM827" s="12"/>
      <c r="NN827" s="12"/>
      <c r="NO827" s="12"/>
      <c r="NP827" s="12"/>
      <c r="NQ827" s="12"/>
      <c r="NR827" s="12"/>
      <c r="NS827" s="12"/>
      <c r="NT827" s="12"/>
      <c r="NU827" s="12"/>
      <c r="NV827" s="12"/>
      <c r="NW827" s="12"/>
      <c r="NX827" s="12"/>
      <c r="NY827" s="12"/>
      <c r="NZ827" s="12"/>
      <c r="OA827" s="12"/>
      <c r="OB827" s="12"/>
      <c r="OC827" s="12"/>
      <c r="OD827" s="12"/>
      <c r="OE827" s="12"/>
      <c r="OF827" s="12"/>
      <c r="OG827" s="12"/>
      <c r="OH827" s="12"/>
      <c r="OI827" s="12"/>
      <c r="OJ827" s="12"/>
      <c r="OK827" s="12"/>
      <c r="OL827" s="12"/>
      <c r="OM827" s="12"/>
      <c r="ON827" s="12"/>
      <c r="OO827" s="12"/>
      <c r="OP827" s="12"/>
      <c r="OQ827" s="12"/>
      <c r="OR827" s="12"/>
      <c r="OS827" s="12"/>
      <c r="OT827" s="12"/>
      <c r="OU827" s="12"/>
      <c r="OV827" s="12"/>
      <c r="OW827" s="12"/>
      <c r="OX827" s="12"/>
      <c r="OY827" s="12"/>
      <c r="OZ827" s="12"/>
      <c r="PA827" s="12"/>
      <c r="PB827" s="12"/>
      <c r="PC827" s="12"/>
      <c r="PD827" s="12"/>
      <c r="PE827" s="12"/>
      <c r="PF827" s="12"/>
      <c r="PG827" s="12"/>
      <c r="PH827" s="12"/>
      <c r="PI827" s="12"/>
      <c r="PJ827" s="12"/>
      <c r="PK827" s="12"/>
      <c r="PL827" s="12"/>
      <c r="PM827" s="12"/>
      <c r="PN827" s="12"/>
      <c r="PO827" s="12"/>
      <c r="PP827" s="12"/>
    </row>
    <row r="828">
      <c r="A828" s="452"/>
      <c r="B828" s="45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  <c r="IU828" s="12"/>
      <c r="IV828" s="12"/>
      <c r="IW828" s="12"/>
      <c r="IX828" s="12"/>
      <c r="IY828" s="12"/>
      <c r="IZ828" s="12"/>
      <c r="JA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M828" s="12"/>
      <c r="JN828" s="12"/>
      <c r="JO828" s="12"/>
      <c r="JP828" s="12"/>
      <c r="JQ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  <c r="KB828" s="12"/>
      <c r="KC828" s="12"/>
      <c r="KD828" s="12"/>
      <c r="KE828" s="12"/>
      <c r="KF828" s="12"/>
      <c r="KG828" s="12"/>
      <c r="KH828" s="12"/>
      <c r="KI828" s="12"/>
      <c r="KJ828" s="12"/>
      <c r="KK828" s="12"/>
      <c r="KL828" s="12"/>
      <c r="KM828" s="12"/>
      <c r="KN828" s="12"/>
      <c r="KO828" s="12"/>
      <c r="KP828" s="12"/>
      <c r="KQ828" s="12"/>
      <c r="KR828" s="12"/>
      <c r="KS828" s="12"/>
      <c r="KT828" s="12"/>
      <c r="KU828" s="12"/>
      <c r="KV828" s="12"/>
      <c r="KW828" s="12"/>
      <c r="KX828" s="12"/>
      <c r="KY828" s="12"/>
      <c r="KZ828" s="12"/>
      <c r="LA828" s="12"/>
      <c r="LB828" s="12"/>
      <c r="LC828" s="12"/>
      <c r="LD828" s="12"/>
      <c r="LE828" s="12"/>
      <c r="LF828" s="12"/>
      <c r="LG828" s="12"/>
      <c r="LH828" s="12"/>
      <c r="LI828" s="12"/>
      <c r="LJ828" s="12"/>
      <c r="LK828" s="12"/>
      <c r="LL828" s="12"/>
      <c r="LM828" s="12"/>
      <c r="LN828" s="12"/>
      <c r="LO828" s="12"/>
      <c r="LP828" s="12"/>
      <c r="LQ828" s="12"/>
      <c r="LR828" s="12"/>
      <c r="LS828" s="12"/>
      <c r="LT828" s="12"/>
      <c r="LU828" s="12"/>
      <c r="LV828" s="12"/>
      <c r="LW828" s="12"/>
      <c r="LX828" s="12"/>
      <c r="LY828" s="12"/>
      <c r="LZ828" s="12"/>
      <c r="MA828" s="12"/>
      <c r="MB828" s="12"/>
      <c r="MC828" s="12"/>
      <c r="MD828" s="12"/>
      <c r="ME828" s="12"/>
      <c r="MF828" s="12"/>
      <c r="MG828" s="12"/>
      <c r="MH828" s="12"/>
      <c r="MI828" s="12"/>
      <c r="MJ828" s="12"/>
      <c r="MK828" s="12"/>
      <c r="ML828" s="12"/>
      <c r="MM828" s="12"/>
      <c r="MN828" s="12"/>
      <c r="MO828" s="12"/>
      <c r="MP828" s="12"/>
      <c r="MQ828" s="12"/>
      <c r="MR828" s="12"/>
      <c r="MS828" s="12"/>
      <c r="MT828" s="12"/>
      <c r="MU828" s="12"/>
      <c r="MV828" s="12"/>
      <c r="MW828" s="12"/>
      <c r="MX828" s="12"/>
      <c r="MY828" s="12"/>
      <c r="MZ828" s="12"/>
      <c r="NA828" s="12"/>
      <c r="NB828" s="12"/>
      <c r="NC828" s="12"/>
      <c r="ND828" s="12"/>
      <c r="NE828" s="12"/>
      <c r="NF828" s="12"/>
      <c r="NG828" s="12"/>
      <c r="NH828" s="12"/>
      <c r="NI828" s="12"/>
      <c r="NJ828" s="12"/>
      <c r="NK828" s="12"/>
      <c r="NL828" s="12"/>
      <c r="NM828" s="12"/>
      <c r="NN828" s="12"/>
      <c r="NO828" s="12"/>
      <c r="NP828" s="12"/>
      <c r="NQ828" s="12"/>
      <c r="NR828" s="12"/>
      <c r="NS828" s="12"/>
      <c r="NT828" s="12"/>
      <c r="NU828" s="12"/>
      <c r="NV828" s="12"/>
      <c r="NW828" s="12"/>
      <c r="NX828" s="12"/>
      <c r="NY828" s="12"/>
      <c r="NZ828" s="12"/>
      <c r="OA828" s="12"/>
      <c r="OB828" s="12"/>
      <c r="OC828" s="12"/>
      <c r="OD828" s="12"/>
      <c r="OE828" s="12"/>
      <c r="OF828" s="12"/>
      <c r="OG828" s="12"/>
      <c r="OH828" s="12"/>
      <c r="OI828" s="12"/>
      <c r="OJ828" s="12"/>
      <c r="OK828" s="12"/>
      <c r="OL828" s="12"/>
      <c r="OM828" s="12"/>
      <c r="ON828" s="12"/>
      <c r="OO828" s="12"/>
      <c r="OP828" s="12"/>
      <c r="OQ828" s="12"/>
      <c r="OR828" s="12"/>
      <c r="OS828" s="12"/>
      <c r="OT828" s="12"/>
      <c r="OU828" s="12"/>
      <c r="OV828" s="12"/>
      <c r="OW828" s="12"/>
      <c r="OX828" s="12"/>
      <c r="OY828" s="12"/>
      <c r="OZ828" s="12"/>
      <c r="PA828" s="12"/>
      <c r="PB828" s="12"/>
      <c r="PC828" s="12"/>
      <c r="PD828" s="12"/>
      <c r="PE828" s="12"/>
      <c r="PF828" s="12"/>
      <c r="PG828" s="12"/>
      <c r="PH828" s="12"/>
      <c r="PI828" s="12"/>
      <c r="PJ828" s="12"/>
      <c r="PK828" s="12"/>
      <c r="PL828" s="12"/>
      <c r="PM828" s="12"/>
      <c r="PN828" s="12"/>
      <c r="PO828" s="12"/>
      <c r="PP828" s="12"/>
    </row>
    <row r="829">
      <c r="A829" s="452"/>
      <c r="B829" s="45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  <c r="IB829" s="12"/>
      <c r="IC829" s="12"/>
      <c r="ID829" s="12"/>
      <c r="IE829" s="12"/>
      <c r="IF829" s="12"/>
      <c r="IG829" s="12"/>
      <c r="IH829" s="12"/>
      <c r="II829" s="12"/>
      <c r="IJ829" s="12"/>
      <c r="IK829" s="12"/>
      <c r="IL829" s="12"/>
      <c r="IM829" s="12"/>
      <c r="IN829" s="12"/>
      <c r="IO829" s="12"/>
      <c r="IP829" s="12"/>
      <c r="IQ829" s="12"/>
      <c r="IR829" s="12"/>
      <c r="IS829" s="12"/>
      <c r="IT829" s="12"/>
      <c r="IU829" s="12"/>
      <c r="IV829" s="12"/>
      <c r="IW829" s="12"/>
      <c r="IX829" s="12"/>
      <c r="IY829" s="12"/>
      <c r="IZ829" s="12"/>
      <c r="JA829" s="12"/>
      <c r="JB829" s="12"/>
      <c r="JC829" s="12"/>
      <c r="JD829" s="12"/>
      <c r="JE829" s="12"/>
      <c r="JF829" s="12"/>
      <c r="JG829" s="12"/>
      <c r="JH829" s="12"/>
      <c r="JI829" s="12"/>
      <c r="JJ829" s="12"/>
      <c r="JK829" s="12"/>
      <c r="JL829" s="12"/>
      <c r="JM829" s="12"/>
      <c r="JN829" s="12"/>
      <c r="JO829" s="12"/>
      <c r="JP829" s="12"/>
      <c r="JQ829" s="12"/>
      <c r="JR829" s="12"/>
      <c r="JS829" s="12"/>
      <c r="JT829" s="12"/>
      <c r="JU829" s="12"/>
      <c r="JV829" s="12"/>
      <c r="JW829" s="12"/>
      <c r="JX829" s="12"/>
      <c r="JY829" s="12"/>
      <c r="JZ829" s="12"/>
      <c r="KA829" s="12"/>
      <c r="KB829" s="12"/>
      <c r="KC829" s="12"/>
      <c r="KD829" s="12"/>
      <c r="KE829" s="12"/>
      <c r="KF829" s="12"/>
      <c r="KG829" s="12"/>
      <c r="KH829" s="12"/>
      <c r="KI829" s="12"/>
      <c r="KJ829" s="12"/>
      <c r="KK829" s="12"/>
      <c r="KL829" s="12"/>
      <c r="KM829" s="12"/>
      <c r="KN829" s="12"/>
      <c r="KO829" s="12"/>
      <c r="KP829" s="12"/>
      <c r="KQ829" s="12"/>
      <c r="KR829" s="12"/>
      <c r="KS829" s="12"/>
      <c r="KT829" s="12"/>
      <c r="KU829" s="12"/>
      <c r="KV829" s="12"/>
      <c r="KW829" s="12"/>
      <c r="KX829" s="12"/>
      <c r="KY829" s="12"/>
      <c r="KZ829" s="12"/>
      <c r="LA829" s="12"/>
      <c r="LB829" s="12"/>
      <c r="LC829" s="12"/>
      <c r="LD829" s="12"/>
      <c r="LE829" s="12"/>
      <c r="LF829" s="12"/>
      <c r="LG829" s="12"/>
      <c r="LH829" s="12"/>
      <c r="LI829" s="12"/>
      <c r="LJ829" s="12"/>
      <c r="LK829" s="12"/>
      <c r="LL829" s="12"/>
      <c r="LM829" s="12"/>
      <c r="LN829" s="12"/>
      <c r="LO829" s="12"/>
      <c r="LP829" s="12"/>
      <c r="LQ829" s="12"/>
      <c r="LR829" s="12"/>
      <c r="LS829" s="12"/>
      <c r="LT829" s="12"/>
      <c r="LU829" s="12"/>
      <c r="LV829" s="12"/>
      <c r="LW829" s="12"/>
      <c r="LX829" s="12"/>
      <c r="LY829" s="12"/>
      <c r="LZ829" s="12"/>
      <c r="MA829" s="12"/>
      <c r="MB829" s="12"/>
      <c r="MC829" s="12"/>
      <c r="MD829" s="12"/>
      <c r="ME829" s="12"/>
      <c r="MF829" s="12"/>
      <c r="MG829" s="12"/>
      <c r="MH829" s="12"/>
      <c r="MI829" s="12"/>
      <c r="MJ829" s="12"/>
      <c r="MK829" s="12"/>
      <c r="ML829" s="12"/>
      <c r="MM829" s="12"/>
      <c r="MN829" s="12"/>
      <c r="MO829" s="12"/>
      <c r="MP829" s="12"/>
      <c r="MQ829" s="12"/>
      <c r="MR829" s="12"/>
      <c r="MS829" s="12"/>
      <c r="MT829" s="12"/>
      <c r="MU829" s="12"/>
      <c r="MV829" s="12"/>
      <c r="MW829" s="12"/>
      <c r="MX829" s="12"/>
      <c r="MY829" s="12"/>
      <c r="MZ829" s="12"/>
      <c r="NA829" s="12"/>
      <c r="NB829" s="12"/>
      <c r="NC829" s="12"/>
      <c r="ND829" s="12"/>
      <c r="NE829" s="12"/>
      <c r="NF829" s="12"/>
      <c r="NG829" s="12"/>
      <c r="NH829" s="12"/>
      <c r="NI829" s="12"/>
      <c r="NJ829" s="12"/>
      <c r="NK829" s="12"/>
      <c r="NL829" s="12"/>
      <c r="NM829" s="12"/>
      <c r="NN829" s="12"/>
      <c r="NO829" s="12"/>
      <c r="NP829" s="12"/>
      <c r="NQ829" s="12"/>
      <c r="NR829" s="12"/>
      <c r="NS829" s="12"/>
      <c r="NT829" s="12"/>
      <c r="NU829" s="12"/>
      <c r="NV829" s="12"/>
      <c r="NW829" s="12"/>
      <c r="NX829" s="12"/>
      <c r="NY829" s="12"/>
      <c r="NZ829" s="12"/>
      <c r="OA829" s="12"/>
      <c r="OB829" s="12"/>
      <c r="OC829" s="12"/>
      <c r="OD829" s="12"/>
      <c r="OE829" s="12"/>
      <c r="OF829" s="12"/>
      <c r="OG829" s="12"/>
      <c r="OH829" s="12"/>
      <c r="OI829" s="12"/>
      <c r="OJ829" s="12"/>
      <c r="OK829" s="12"/>
      <c r="OL829" s="12"/>
      <c r="OM829" s="12"/>
      <c r="ON829" s="12"/>
      <c r="OO829" s="12"/>
      <c r="OP829" s="12"/>
      <c r="OQ829" s="12"/>
      <c r="OR829" s="12"/>
      <c r="OS829" s="12"/>
      <c r="OT829" s="12"/>
      <c r="OU829" s="12"/>
      <c r="OV829" s="12"/>
      <c r="OW829" s="12"/>
      <c r="OX829" s="12"/>
      <c r="OY829" s="12"/>
      <c r="OZ829" s="12"/>
      <c r="PA829" s="12"/>
      <c r="PB829" s="12"/>
      <c r="PC829" s="12"/>
      <c r="PD829" s="12"/>
      <c r="PE829" s="12"/>
      <c r="PF829" s="12"/>
      <c r="PG829" s="12"/>
      <c r="PH829" s="12"/>
      <c r="PI829" s="12"/>
      <c r="PJ829" s="12"/>
      <c r="PK829" s="12"/>
      <c r="PL829" s="12"/>
      <c r="PM829" s="12"/>
      <c r="PN829" s="12"/>
      <c r="PO829" s="12"/>
      <c r="PP829" s="12"/>
    </row>
    <row r="830">
      <c r="A830" s="452"/>
      <c r="B830" s="45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  <c r="HZ830" s="12"/>
      <c r="IA830" s="12"/>
      <c r="IB830" s="12"/>
      <c r="IC830" s="12"/>
      <c r="ID830" s="12"/>
      <c r="IE830" s="12"/>
      <c r="IF830" s="12"/>
      <c r="IG830" s="12"/>
      <c r="IH830" s="12"/>
      <c r="II830" s="12"/>
      <c r="IJ830" s="12"/>
      <c r="IK830" s="12"/>
      <c r="IL830" s="12"/>
      <c r="IM830" s="12"/>
      <c r="IN830" s="12"/>
      <c r="IO830" s="12"/>
      <c r="IP830" s="12"/>
      <c r="IQ830" s="12"/>
      <c r="IR830" s="12"/>
      <c r="IS830" s="12"/>
      <c r="IT830" s="12"/>
      <c r="IU830" s="12"/>
      <c r="IV830" s="12"/>
      <c r="IW830" s="12"/>
      <c r="IX830" s="12"/>
      <c r="IY830" s="12"/>
      <c r="IZ830" s="12"/>
      <c r="JA830" s="12"/>
      <c r="JB830" s="12"/>
      <c r="JC830" s="12"/>
      <c r="JD830" s="12"/>
      <c r="JE830" s="12"/>
      <c r="JF830" s="12"/>
      <c r="JG830" s="12"/>
      <c r="JH830" s="12"/>
      <c r="JI830" s="12"/>
      <c r="JJ830" s="12"/>
      <c r="JK830" s="12"/>
      <c r="JL830" s="12"/>
      <c r="JM830" s="12"/>
      <c r="JN830" s="12"/>
      <c r="JO830" s="12"/>
      <c r="JP830" s="12"/>
      <c r="JQ830" s="12"/>
      <c r="JR830" s="12"/>
      <c r="JS830" s="12"/>
      <c r="JT830" s="12"/>
      <c r="JU830" s="12"/>
      <c r="JV830" s="12"/>
      <c r="JW830" s="12"/>
      <c r="JX830" s="12"/>
      <c r="JY830" s="12"/>
      <c r="JZ830" s="12"/>
      <c r="KA830" s="12"/>
      <c r="KB830" s="12"/>
      <c r="KC830" s="12"/>
      <c r="KD830" s="12"/>
      <c r="KE830" s="12"/>
      <c r="KF830" s="12"/>
      <c r="KG830" s="12"/>
      <c r="KH830" s="12"/>
      <c r="KI830" s="12"/>
      <c r="KJ830" s="12"/>
      <c r="KK830" s="12"/>
      <c r="KL830" s="12"/>
      <c r="KM830" s="12"/>
      <c r="KN830" s="12"/>
      <c r="KO830" s="12"/>
      <c r="KP830" s="12"/>
      <c r="KQ830" s="12"/>
      <c r="KR830" s="12"/>
      <c r="KS830" s="12"/>
      <c r="KT830" s="12"/>
      <c r="KU830" s="12"/>
      <c r="KV830" s="12"/>
      <c r="KW830" s="12"/>
      <c r="KX830" s="12"/>
      <c r="KY830" s="12"/>
      <c r="KZ830" s="12"/>
      <c r="LA830" s="12"/>
      <c r="LB830" s="12"/>
      <c r="LC830" s="12"/>
      <c r="LD830" s="12"/>
      <c r="LE830" s="12"/>
      <c r="LF830" s="12"/>
      <c r="LG830" s="12"/>
      <c r="LH830" s="12"/>
      <c r="LI830" s="12"/>
      <c r="LJ830" s="12"/>
      <c r="LK830" s="12"/>
      <c r="LL830" s="12"/>
      <c r="LM830" s="12"/>
      <c r="LN830" s="12"/>
      <c r="LO830" s="12"/>
      <c r="LP830" s="12"/>
      <c r="LQ830" s="12"/>
      <c r="LR830" s="12"/>
      <c r="LS830" s="12"/>
      <c r="LT830" s="12"/>
      <c r="LU830" s="12"/>
      <c r="LV830" s="12"/>
      <c r="LW830" s="12"/>
      <c r="LX830" s="12"/>
      <c r="LY830" s="12"/>
      <c r="LZ830" s="12"/>
      <c r="MA830" s="12"/>
      <c r="MB830" s="12"/>
      <c r="MC830" s="12"/>
      <c r="MD830" s="12"/>
      <c r="ME830" s="12"/>
      <c r="MF830" s="12"/>
      <c r="MG830" s="12"/>
      <c r="MH830" s="12"/>
      <c r="MI830" s="12"/>
      <c r="MJ830" s="12"/>
      <c r="MK830" s="12"/>
      <c r="ML830" s="12"/>
      <c r="MM830" s="12"/>
      <c r="MN830" s="12"/>
      <c r="MO830" s="12"/>
      <c r="MP830" s="12"/>
      <c r="MQ830" s="12"/>
      <c r="MR830" s="12"/>
      <c r="MS830" s="12"/>
      <c r="MT830" s="12"/>
      <c r="MU830" s="12"/>
      <c r="MV830" s="12"/>
      <c r="MW830" s="12"/>
      <c r="MX830" s="12"/>
      <c r="MY830" s="12"/>
      <c r="MZ830" s="12"/>
      <c r="NA830" s="12"/>
      <c r="NB830" s="12"/>
      <c r="NC830" s="12"/>
      <c r="ND830" s="12"/>
      <c r="NE830" s="12"/>
      <c r="NF830" s="12"/>
      <c r="NG830" s="12"/>
      <c r="NH830" s="12"/>
      <c r="NI830" s="12"/>
      <c r="NJ830" s="12"/>
      <c r="NK830" s="12"/>
      <c r="NL830" s="12"/>
      <c r="NM830" s="12"/>
      <c r="NN830" s="12"/>
      <c r="NO830" s="12"/>
      <c r="NP830" s="12"/>
      <c r="NQ830" s="12"/>
      <c r="NR830" s="12"/>
      <c r="NS830" s="12"/>
      <c r="NT830" s="12"/>
      <c r="NU830" s="12"/>
      <c r="NV830" s="12"/>
      <c r="NW830" s="12"/>
      <c r="NX830" s="12"/>
      <c r="NY830" s="12"/>
      <c r="NZ830" s="12"/>
      <c r="OA830" s="12"/>
      <c r="OB830" s="12"/>
      <c r="OC830" s="12"/>
      <c r="OD830" s="12"/>
      <c r="OE830" s="12"/>
      <c r="OF830" s="12"/>
      <c r="OG830" s="12"/>
      <c r="OH830" s="12"/>
      <c r="OI830" s="12"/>
      <c r="OJ830" s="12"/>
      <c r="OK830" s="12"/>
      <c r="OL830" s="12"/>
      <c r="OM830" s="12"/>
      <c r="ON830" s="12"/>
      <c r="OO830" s="12"/>
      <c r="OP830" s="12"/>
      <c r="OQ830" s="12"/>
      <c r="OR830" s="12"/>
      <c r="OS830" s="12"/>
      <c r="OT830" s="12"/>
      <c r="OU830" s="12"/>
      <c r="OV830" s="12"/>
      <c r="OW830" s="12"/>
      <c r="OX830" s="12"/>
      <c r="OY830" s="12"/>
      <c r="OZ830" s="12"/>
      <c r="PA830" s="12"/>
      <c r="PB830" s="12"/>
      <c r="PC830" s="12"/>
      <c r="PD830" s="12"/>
      <c r="PE830" s="12"/>
      <c r="PF830" s="12"/>
      <c r="PG830" s="12"/>
      <c r="PH830" s="12"/>
      <c r="PI830" s="12"/>
      <c r="PJ830" s="12"/>
      <c r="PK830" s="12"/>
      <c r="PL830" s="12"/>
      <c r="PM830" s="12"/>
      <c r="PN830" s="12"/>
      <c r="PO830" s="12"/>
      <c r="PP830" s="12"/>
    </row>
    <row r="831">
      <c r="A831" s="452"/>
      <c r="B831" s="45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  <c r="IU831" s="12"/>
      <c r="IV831" s="12"/>
      <c r="IW831" s="12"/>
      <c r="IX831" s="12"/>
      <c r="IY831" s="12"/>
      <c r="IZ831" s="12"/>
      <c r="JA831" s="12"/>
      <c r="JB831" s="12"/>
      <c r="JC831" s="12"/>
      <c r="JD831" s="12"/>
      <c r="JE831" s="12"/>
      <c r="JF831" s="12"/>
      <c r="JG831" s="12"/>
      <c r="JH831" s="12"/>
      <c r="JI831" s="12"/>
      <c r="JJ831" s="12"/>
      <c r="JK831" s="12"/>
      <c r="JL831" s="12"/>
      <c r="JM831" s="12"/>
      <c r="JN831" s="12"/>
      <c r="JO831" s="12"/>
      <c r="JP831" s="12"/>
      <c r="JQ831" s="12"/>
      <c r="JR831" s="12"/>
      <c r="JS831" s="12"/>
      <c r="JT831" s="12"/>
      <c r="JU831" s="12"/>
      <c r="JV831" s="12"/>
      <c r="JW831" s="12"/>
      <c r="JX831" s="12"/>
      <c r="JY831" s="12"/>
      <c r="JZ831" s="12"/>
      <c r="KA831" s="12"/>
      <c r="KB831" s="12"/>
      <c r="KC831" s="12"/>
      <c r="KD831" s="12"/>
      <c r="KE831" s="12"/>
      <c r="KF831" s="12"/>
      <c r="KG831" s="12"/>
      <c r="KH831" s="12"/>
      <c r="KI831" s="12"/>
      <c r="KJ831" s="12"/>
      <c r="KK831" s="12"/>
      <c r="KL831" s="12"/>
      <c r="KM831" s="12"/>
      <c r="KN831" s="12"/>
      <c r="KO831" s="12"/>
      <c r="KP831" s="12"/>
      <c r="KQ831" s="12"/>
      <c r="KR831" s="12"/>
      <c r="KS831" s="12"/>
      <c r="KT831" s="12"/>
      <c r="KU831" s="12"/>
      <c r="KV831" s="12"/>
      <c r="KW831" s="12"/>
      <c r="KX831" s="12"/>
      <c r="KY831" s="12"/>
      <c r="KZ831" s="12"/>
      <c r="LA831" s="12"/>
      <c r="LB831" s="12"/>
      <c r="LC831" s="12"/>
      <c r="LD831" s="12"/>
      <c r="LE831" s="12"/>
      <c r="LF831" s="12"/>
      <c r="LG831" s="12"/>
      <c r="LH831" s="12"/>
      <c r="LI831" s="12"/>
      <c r="LJ831" s="12"/>
      <c r="LK831" s="12"/>
      <c r="LL831" s="12"/>
      <c r="LM831" s="12"/>
      <c r="LN831" s="12"/>
      <c r="LO831" s="12"/>
      <c r="LP831" s="12"/>
      <c r="LQ831" s="12"/>
      <c r="LR831" s="12"/>
      <c r="LS831" s="12"/>
      <c r="LT831" s="12"/>
      <c r="LU831" s="12"/>
      <c r="LV831" s="12"/>
      <c r="LW831" s="12"/>
      <c r="LX831" s="12"/>
      <c r="LY831" s="12"/>
      <c r="LZ831" s="12"/>
      <c r="MA831" s="12"/>
      <c r="MB831" s="12"/>
      <c r="MC831" s="12"/>
      <c r="MD831" s="12"/>
      <c r="ME831" s="12"/>
      <c r="MF831" s="12"/>
      <c r="MG831" s="12"/>
      <c r="MH831" s="12"/>
      <c r="MI831" s="12"/>
      <c r="MJ831" s="12"/>
      <c r="MK831" s="12"/>
      <c r="ML831" s="12"/>
      <c r="MM831" s="12"/>
      <c r="MN831" s="12"/>
      <c r="MO831" s="12"/>
      <c r="MP831" s="12"/>
      <c r="MQ831" s="12"/>
      <c r="MR831" s="12"/>
      <c r="MS831" s="12"/>
      <c r="MT831" s="12"/>
      <c r="MU831" s="12"/>
      <c r="MV831" s="12"/>
      <c r="MW831" s="12"/>
      <c r="MX831" s="12"/>
      <c r="MY831" s="12"/>
      <c r="MZ831" s="12"/>
      <c r="NA831" s="12"/>
      <c r="NB831" s="12"/>
      <c r="NC831" s="12"/>
      <c r="ND831" s="12"/>
      <c r="NE831" s="12"/>
      <c r="NF831" s="12"/>
      <c r="NG831" s="12"/>
      <c r="NH831" s="12"/>
      <c r="NI831" s="12"/>
      <c r="NJ831" s="12"/>
      <c r="NK831" s="12"/>
      <c r="NL831" s="12"/>
      <c r="NM831" s="12"/>
      <c r="NN831" s="12"/>
      <c r="NO831" s="12"/>
      <c r="NP831" s="12"/>
      <c r="NQ831" s="12"/>
      <c r="NR831" s="12"/>
      <c r="NS831" s="12"/>
      <c r="NT831" s="12"/>
      <c r="NU831" s="12"/>
      <c r="NV831" s="12"/>
      <c r="NW831" s="12"/>
      <c r="NX831" s="12"/>
      <c r="NY831" s="12"/>
      <c r="NZ831" s="12"/>
      <c r="OA831" s="12"/>
      <c r="OB831" s="12"/>
      <c r="OC831" s="12"/>
      <c r="OD831" s="12"/>
      <c r="OE831" s="12"/>
      <c r="OF831" s="12"/>
      <c r="OG831" s="12"/>
      <c r="OH831" s="12"/>
      <c r="OI831" s="12"/>
      <c r="OJ831" s="12"/>
      <c r="OK831" s="12"/>
      <c r="OL831" s="12"/>
      <c r="OM831" s="12"/>
      <c r="ON831" s="12"/>
      <c r="OO831" s="12"/>
      <c r="OP831" s="12"/>
      <c r="OQ831" s="12"/>
      <c r="OR831" s="12"/>
      <c r="OS831" s="12"/>
      <c r="OT831" s="12"/>
      <c r="OU831" s="12"/>
      <c r="OV831" s="12"/>
      <c r="OW831" s="12"/>
      <c r="OX831" s="12"/>
      <c r="OY831" s="12"/>
      <c r="OZ831" s="12"/>
      <c r="PA831" s="12"/>
      <c r="PB831" s="12"/>
      <c r="PC831" s="12"/>
      <c r="PD831" s="12"/>
      <c r="PE831" s="12"/>
      <c r="PF831" s="12"/>
      <c r="PG831" s="12"/>
      <c r="PH831" s="12"/>
      <c r="PI831" s="12"/>
      <c r="PJ831" s="12"/>
      <c r="PK831" s="12"/>
      <c r="PL831" s="12"/>
      <c r="PM831" s="12"/>
      <c r="PN831" s="12"/>
      <c r="PO831" s="12"/>
      <c r="PP831" s="12"/>
    </row>
    <row r="832">
      <c r="A832" s="452"/>
      <c r="B832" s="45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  <c r="IB832" s="12"/>
      <c r="IC832" s="12"/>
      <c r="ID832" s="12"/>
      <c r="IE832" s="12"/>
      <c r="IF832" s="12"/>
      <c r="IG832" s="12"/>
      <c r="IH832" s="12"/>
      <c r="II832" s="12"/>
      <c r="IJ832" s="12"/>
      <c r="IK832" s="12"/>
      <c r="IL832" s="12"/>
      <c r="IM832" s="12"/>
      <c r="IN832" s="12"/>
      <c r="IO832" s="12"/>
      <c r="IP832" s="12"/>
      <c r="IQ832" s="12"/>
      <c r="IR832" s="12"/>
      <c r="IS832" s="12"/>
      <c r="IT832" s="12"/>
      <c r="IU832" s="12"/>
      <c r="IV832" s="12"/>
      <c r="IW832" s="12"/>
      <c r="IX832" s="12"/>
      <c r="IY832" s="12"/>
      <c r="IZ832" s="12"/>
      <c r="JA832" s="12"/>
      <c r="JB832" s="12"/>
      <c r="JC832" s="12"/>
      <c r="JD832" s="12"/>
      <c r="JE832" s="12"/>
      <c r="JF832" s="12"/>
      <c r="JG832" s="12"/>
      <c r="JH832" s="12"/>
      <c r="JI832" s="12"/>
      <c r="JJ832" s="12"/>
      <c r="JK832" s="12"/>
      <c r="JL832" s="12"/>
      <c r="JM832" s="12"/>
      <c r="JN832" s="12"/>
      <c r="JO832" s="12"/>
      <c r="JP832" s="12"/>
      <c r="JQ832" s="12"/>
      <c r="JR832" s="12"/>
      <c r="JS832" s="12"/>
      <c r="JT832" s="12"/>
      <c r="JU832" s="12"/>
      <c r="JV832" s="12"/>
      <c r="JW832" s="12"/>
      <c r="JX832" s="12"/>
      <c r="JY832" s="12"/>
      <c r="JZ832" s="12"/>
      <c r="KA832" s="12"/>
      <c r="KB832" s="12"/>
      <c r="KC832" s="12"/>
      <c r="KD832" s="12"/>
      <c r="KE832" s="12"/>
      <c r="KF832" s="12"/>
      <c r="KG832" s="12"/>
      <c r="KH832" s="12"/>
      <c r="KI832" s="12"/>
      <c r="KJ832" s="12"/>
      <c r="KK832" s="12"/>
      <c r="KL832" s="12"/>
      <c r="KM832" s="12"/>
      <c r="KN832" s="12"/>
      <c r="KO832" s="12"/>
      <c r="KP832" s="12"/>
      <c r="KQ832" s="12"/>
      <c r="KR832" s="12"/>
      <c r="KS832" s="12"/>
      <c r="KT832" s="12"/>
      <c r="KU832" s="12"/>
      <c r="KV832" s="12"/>
      <c r="KW832" s="12"/>
      <c r="KX832" s="12"/>
      <c r="KY832" s="12"/>
      <c r="KZ832" s="12"/>
      <c r="LA832" s="12"/>
      <c r="LB832" s="12"/>
      <c r="LC832" s="12"/>
      <c r="LD832" s="12"/>
      <c r="LE832" s="12"/>
      <c r="LF832" s="12"/>
      <c r="LG832" s="12"/>
      <c r="LH832" s="12"/>
      <c r="LI832" s="12"/>
      <c r="LJ832" s="12"/>
      <c r="LK832" s="12"/>
      <c r="LL832" s="12"/>
      <c r="LM832" s="12"/>
      <c r="LN832" s="12"/>
      <c r="LO832" s="12"/>
      <c r="LP832" s="12"/>
      <c r="LQ832" s="12"/>
      <c r="LR832" s="12"/>
      <c r="LS832" s="12"/>
      <c r="LT832" s="12"/>
      <c r="LU832" s="12"/>
      <c r="LV832" s="12"/>
      <c r="LW832" s="12"/>
      <c r="LX832" s="12"/>
      <c r="LY832" s="12"/>
      <c r="LZ832" s="12"/>
      <c r="MA832" s="12"/>
      <c r="MB832" s="12"/>
      <c r="MC832" s="12"/>
      <c r="MD832" s="12"/>
      <c r="ME832" s="12"/>
      <c r="MF832" s="12"/>
      <c r="MG832" s="12"/>
      <c r="MH832" s="12"/>
      <c r="MI832" s="12"/>
      <c r="MJ832" s="12"/>
      <c r="MK832" s="12"/>
      <c r="ML832" s="12"/>
      <c r="MM832" s="12"/>
      <c r="MN832" s="12"/>
      <c r="MO832" s="12"/>
      <c r="MP832" s="12"/>
      <c r="MQ832" s="12"/>
      <c r="MR832" s="12"/>
      <c r="MS832" s="12"/>
      <c r="MT832" s="12"/>
      <c r="MU832" s="12"/>
      <c r="MV832" s="12"/>
      <c r="MW832" s="12"/>
      <c r="MX832" s="12"/>
      <c r="MY832" s="12"/>
      <c r="MZ832" s="12"/>
      <c r="NA832" s="12"/>
      <c r="NB832" s="12"/>
      <c r="NC832" s="12"/>
      <c r="ND832" s="12"/>
      <c r="NE832" s="12"/>
      <c r="NF832" s="12"/>
      <c r="NG832" s="12"/>
      <c r="NH832" s="12"/>
      <c r="NI832" s="12"/>
      <c r="NJ832" s="12"/>
      <c r="NK832" s="12"/>
      <c r="NL832" s="12"/>
      <c r="NM832" s="12"/>
      <c r="NN832" s="12"/>
      <c r="NO832" s="12"/>
      <c r="NP832" s="12"/>
      <c r="NQ832" s="12"/>
      <c r="NR832" s="12"/>
      <c r="NS832" s="12"/>
      <c r="NT832" s="12"/>
      <c r="NU832" s="12"/>
      <c r="NV832" s="12"/>
      <c r="NW832" s="12"/>
      <c r="NX832" s="12"/>
      <c r="NY832" s="12"/>
      <c r="NZ832" s="12"/>
      <c r="OA832" s="12"/>
      <c r="OB832" s="12"/>
      <c r="OC832" s="12"/>
      <c r="OD832" s="12"/>
      <c r="OE832" s="12"/>
      <c r="OF832" s="12"/>
      <c r="OG832" s="12"/>
      <c r="OH832" s="12"/>
      <c r="OI832" s="12"/>
      <c r="OJ832" s="12"/>
      <c r="OK832" s="12"/>
      <c r="OL832" s="12"/>
      <c r="OM832" s="12"/>
      <c r="ON832" s="12"/>
      <c r="OO832" s="12"/>
      <c r="OP832" s="12"/>
      <c r="OQ832" s="12"/>
      <c r="OR832" s="12"/>
      <c r="OS832" s="12"/>
      <c r="OT832" s="12"/>
      <c r="OU832" s="12"/>
      <c r="OV832" s="12"/>
      <c r="OW832" s="12"/>
      <c r="OX832" s="12"/>
      <c r="OY832" s="12"/>
      <c r="OZ832" s="12"/>
      <c r="PA832" s="12"/>
      <c r="PB832" s="12"/>
      <c r="PC832" s="12"/>
      <c r="PD832" s="12"/>
      <c r="PE832" s="12"/>
      <c r="PF832" s="12"/>
      <c r="PG832" s="12"/>
      <c r="PH832" s="12"/>
      <c r="PI832" s="12"/>
      <c r="PJ832" s="12"/>
      <c r="PK832" s="12"/>
      <c r="PL832" s="12"/>
      <c r="PM832" s="12"/>
      <c r="PN832" s="12"/>
      <c r="PO832" s="12"/>
      <c r="PP832" s="12"/>
    </row>
    <row r="833">
      <c r="A833" s="452"/>
      <c r="B833" s="45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  <c r="HZ833" s="12"/>
      <c r="IA833" s="12"/>
      <c r="IB833" s="12"/>
      <c r="IC833" s="12"/>
      <c r="ID833" s="12"/>
      <c r="IE833" s="12"/>
      <c r="IF833" s="12"/>
      <c r="IG833" s="12"/>
      <c r="IH833" s="12"/>
      <c r="II833" s="12"/>
      <c r="IJ833" s="12"/>
      <c r="IK833" s="12"/>
      <c r="IL833" s="12"/>
      <c r="IM833" s="12"/>
      <c r="IN833" s="12"/>
      <c r="IO833" s="12"/>
      <c r="IP833" s="12"/>
      <c r="IQ833" s="12"/>
      <c r="IR833" s="12"/>
      <c r="IS833" s="12"/>
      <c r="IT833" s="12"/>
      <c r="IU833" s="12"/>
      <c r="IV833" s="12"/>
      <c r="IW833" s="12"/>
      <c r="IX833" s="12"/>
      <c r="IY833" s="12"/>
      <c r="IZ833" s="12"/>
      <c r="JA833" s="12"/>
      <c r="JB833" s="12"/>
      <c r="JC833" s="12"/>
      <c r="JD833" s="12"/>
      <c r="JE833" s="12"/>
      <c r="JF833" s="12"/>
      <c r="JG833" s="12"/>
      <c r="JH833" s="12"/>
      <c r="JI833" s="12"/>
      <c r="JJ833" s="12"/>
      <c r="JK833" s="12"/>
      <c r="JL833" s="12"/>
      <c r="JM833" s="12"/>
      <c r="JN833" s="12"/>
      <c r="JO833" s="12"/>
      <c r="JP833" s="12"/>
      <c r="JQ833" s="12"/>
      <c r="JR833" s="12"/>
      <c r="JS833" s="12"/>
      <c r="JT833" s="12"/>
      <c r="JU833" s="12"/>
      <c r="JV833" s="12"/>
      <c r="JW833" s="12"/>
      <c r="JX833" s="12"/>
      <c r="JY833" s="12"/>
      <c r="JZ833" s="12"/>
      <c r="KA833" s="12"/>
      <c r="KB833" s="12"/>
      <c r="KC833" s="12"/>
      <c r="KD833" s="12"/>
      <c r="KE833" s="12"/>
      <c r="KF833" s="12"/>
      <c r="KG833" s="12"/>
      <c r="KH833" s="12"/>
      <c r="KI833" s="12"/>
      <c r="KJ833" s="12"/>
      <c r="KK833" s="12"/>
      <c r="KL833" s="12"/>
      <c r="KM833" s="12"/>
      <c r="KN833" s="12"/>
      <c r="KO833" s="12"/>
      <c r="KP833" s="12"/>
      <c r="KQ833" s="12"/>
      <c r="KR833" s="12"/>
      <c r="KS833" s="12"/>
      <c r="KT833" s="12"/>
      <c r="KU833" s="12"/>
      <c r="KV833" s="12"/>
      <c r="KW833" s="12"/>
      <c r="KX833" s="12"/>
      <c r="KY833" s="12"/>
      <c r="KZ833" s="12"/>
      <c r="LA833" s="12"/>
      <c r="LB833" s="12"/>
      <c r="LC833" s="12"/>
      <c r="LD833" s="12"/>
      <c r="LE833" s="12"/>
      <c r="LF833" s="12"/>
      <c r="LG833" s="12"/>
      <c r="LH833" s="12"/>
      <c r="LI833" s="12"/>
      <c r="LJ833" s="12"/>
      <c r="LK833" s="12"/>
      <c r="LL833" s="12"/>
      <c r="LM833" s="12"/>
      <c r="LN833" s="12"/>
      <c r="LO833" s="12"/>
      <c r="LP833" s="12"/>
      <c r="LQ833" s="12"/>
      <c r="LR833" s="12"/>
      <c r="LS833" s="12"/>
      <c r="LT833" s="12"/>
      <c r="LU833" s="12"/>
      <c r="LV833" s="12"/>
      <c r="LW833" s="12"/>
      <c r="LX833" s="12"/>
      <c r="LY833" s="12"/>
      <c r="LZ833" s="12"/>
      <c r="MA833" s="12"/>
      <c r="MB833" s="12"/>
      <c r="MC833" s="12"/>
      <c r="MD833" s="12"/>
      <c r="ME833" s="12"/>
      <c r="MF833" s="12"/>
      <c r="MG833" s="12"/>
      <c r="MH833" s="12"/>
      <c r="MI833" s="12"/>
      <c r="MJ833" s="12"/>
      <c r="MK833" s="12"/>
      <c r="ML833" s="12"/>
      <c r="MM833" s="12"/>
      <c r="MN833" s="12"/>
      <c r="MO833" s="12"/>
      <c r="MP833" s="12"/>
      <c r="MQ833" s="12"/>
      <c r="MR833" s="12"/>
      <c r="MS833" s="12"/>
      <c r="MT833" s="12"/>
      <c r="MU833" s="12"/>
      <c r="MV833" s="12"/>
      <c r="MW833" s="12"/>
      <c r="MX833" s="12"/>
      <c r="MY833" s="12"/>
      <c r="MZ833" s="12"/>
      <c r="NA833" s="12"/>
      <c r="NB833" s="12"/>
      <c r="NC833" s="12"/>
      <c r="ND833" s="12"/>
      <c r="NE833" s="12"/>
      <c r="NF833" s="12"/>
      <c r="NG833" s="12"/>
      <c r="NH833" s="12"/>
      <c r="NI833" s="12"/>
      <c r="NJ833" s="12"/>
      <c r="NK833" s="12"/>
      <c r="NL833" s="12"/>
      <c r="NM833" s="12"/>
      <c r="NN833" s="12"/>
      <c r="NO833" s="12"/>
      <c r="NP833" s="12"/>
      <c r="NQ833" s="12"/>
      <c r="NR833" s="12"/>
      <c r="NS833" s="12"/>
      <c r="NT833" s="12"/>
      <c r="NU833" s="12"/>
      <c r="NV833" s="12"/>
      <c r="NW833" s="12"/>
      <c r="NX833" s="12"/>
      <c r="NY833" s="12"/>
      <c r="NZ833" s="12"/>
      <c r="OA833" s="12"/>
      <c r="OB833" s="12"/>
      <c r="OC833" s="12"/>
      <c r="OD833" s="12"/>
      <c r="OE833" s="12"/>
      <c r="OF833" s="12"/>
      <c r="OG833" s="12"/>
      <c r="OH833" s="12"/>
      <c r="OI833" s="12"/>
      <c r="OJ833" s="12"/>
      <c r="OK833" s="12"/>
      <c r="OL833" s="12"/>
      <c r="OM833" s="12"/>
      <c r="ON833" s="12"/>
      <c r="OO833" s="12"/>
      <c r="OP833" s="12"/>
      <c r="OQ833" s="12"/>
      <c r="OR833" s="12"/>
      <c r="OS833" s="12"/>
      <c r="OT833" s="12"/>
      <c r="OU833" s="12"/>
      <c r="OV833" s="12"/>
      <c r="OW833" s="12"/>
      <c r="OX833" s="12"/>
      <c r="OY833" s="12"/>
      <c r="OZ833" s="12"/>
      <c r="PA833" s="12"/>
      <c r="PB833" s="12"/>
      <c r="PC833" s="12"/>
      <c r="PD833" s="12"/>
      <c r="PE833" s="12"/>
      <c r="PF833" s="12"/>
      <c r="PG833" s="12"/>
      <c r="PH833" s="12"/>
      <c r="PI833" s="12"/>
      <c r="PJ833" s="12"/>
      <c r="PK833" s="12"/>
      <c r="PL833" s="12"/>
      <c r="PM833" s="12"/>
      <c r="PN833" s="12"/>
      <c r="PO833" s="12"/>
      <c r="PP833" s="12"/>
    </row>
    <row r="834">
      <c r="A834" s="452"/>
      <c r="B834" s="45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12"/>
      <c r="GA834" s="12"/>
      <c r="GB834" s="12"/>
      <c r="GC834" s="12"/>
      <c r="GD834" s="12"/>
      <c r="GE834" s="12"/>
      <c r="GF834" s="12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12"/>
      <c r="HA834" s="12"/>
      <c r="HB834" s="12"/>
      <c r="HC834" s="12"/>
      <c r="HD834" s="12"/>
      <c r="HE834" s="12"/>
      <c r="HF834" s="12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  <c r="HZ834" s="12"/>
      <c r="IA834" s="12"/>
      <c r="IB834" s="12"/>
      <c r="IC834" s="12"/>
      <c r="ID834" s="12"/>
      <c r="IE834" s="12"/>
      <c r="IF834" s="12"/>
      <c r="IG834" s="12"/>
      <c r="IH834" s="12"/>
      <c r="II834" s="12"/>
      <c r="IJ834" s="12"/>
      <c r="IK834" s="12"/>
      <c r="IL834" s="12"/>
      <c r="IM834" s="12"/>
      <c r="IN834" s="12"/>
      <c r="IO834" s="12"/>
      <c r="IP834" s="12"/>
      <c r="IQ834" s="12"/>
      <c r="IR834" s="12"/>
      <c r="IS834" s="12"/>
      <c r="IT834" s="12"/>
      <c r="IU834" s="12"/>
      <c r="IV834" s="12"/>
      <c r="IW834" s="12"/>
      <c r="IX834" s="12"/>
      <c r="IY834" s="12"/>
      <c r="IZ834" s="12"/>
      <c r="JA834" s="12"/>
      <c r="JB834" s="12"/>
      <c r="JC834" s="12"/>
      <c r="JD834" s="12"/>
      <c r="JE834" s="12"/>
      <c r="JF834" s="12"/>
      <c r="JG834" s="12"/>
      <c r="JH834" s="12"/>
      <c r="JI834" s="12"/>
      <c r="JJ834" s="12"/>
      <c r="JK834" s="12"/>
      <c r="JL834" s="12"/>
      <c r="JM834" s="12"/>
      <c r="JN834" s="12"/>
      <c r="JO834" s="12"/>
      <c r="JP834" s="12"/>
      <c r="JQ834" s="12"/>
      <c r="JR834" s="12"/>
      <c r="JS834" s="12"/>
      <c r="JT834" s="12"/>
      <c r="JU834" s="12"/>
      <c r="JV834" s="12"/>
      <c r="JW834" s="12"/>
      <c r="JX834" s="12"/>
      <c r="JY834" s="12"/>
      <c r="JZ834" s="12"/>
      <c r="KA834" s="12"/>
      <c r="KB834" s="12"/>
      <c r="KC834" s="12"/>
      <c r="KD834" s="12"/>
      <c r="KE834" s="12"/>
      <c r="KF834" s="12"/>
      <c r="KG834" s="12"/>
      <c r="KH834" s="12"/>
      <c r="KI834" s="12"/>
      <c r="KJ834" s="12"/>
      <c r="KK834" s="12"/>
      <c r="KL834" s="12"/>
      <c r="KM834" s="12"/>
      <c r="KN834" s="12"/>
      <c r="KO834" s="12"/>
      <c r="KP834" s="12"/>
      <c r="KQ834" s="12"/>
      <c r="KR834" s="12"/>
      <c r="KS834" s="12"/>
      <c r="KT834" s="12"/>
      <c r="KU834" s="12"/>
      <c r="KV834" s="12"/>
      <c r="KW834" s="12"/>
      <c r="KX834" s="12"/>
      <c r="KY834" s="12"/>
      <c r="KZ834" s="12"/>
      <c r="LA834" s="12"/>
      <c r="LB834" s="12"/>
      <c r="LC834" s="12"/>
      <c r="LD834" s="12"/>
      <c r="LE834" s="12"/>
      <c r="LF834" s="12"/>
      <c r="LG834" s="12"/>
      <c r="LH834" s="12"/>
      <c r="LI834" s="12"/>
      <c r="LJ834" s="12"/>
      <c r="LK834" s="12"/>
      <c r="LL834" s="12"/>
      <c r="LM834" s="12"/>
      <c r="LN834" s="12"/>
      <c r="LO834" s="12"/>
      <c r="LP834" s="12"/>
      <c r="LQ834" s="12"/>
      <c r="LR834" s="12"/>
      <c r="LS834" s="12"/>
      <c r="LT834" s="12"/>
      <c r="LU834" s="12"/>
      <c r="LV834" s="12"/>
      <c r="LW834" s="12"/>
      <c r="LX834" s="12"/>
      <c r="LY834" s="12"/>
      <c r="LZ834" s="12"/>
      <c r="MA834" s="12"/>
      <c r="MB834" s="12"/>
      <c r="MC834" s="12"/>
      <c r="MD834" s="12"/>
      <c r="ME834" s="12"/>
      <c r="MF834" s="12"/>
      <c r="MG834" s="12"/>
      <c r="MH834" s="12"/>
      <c r="MI834" s="12"/>
      <c r="MJ834" s="12"/>
      <c r="MK834" s="12"/>
      <c r="ML834" s="12"/>
      <c r="MM834" s="12"/>
      <c r="MN834" s="12"/>
      <c r="MO834" s="12"/>
      <c r="MP834" s="12"/>
      <c r="MQ834" s="12"/>
      <c r="MR834" s="12"/>
      <c r="MS834" s="12"/>
      <c r="MT834" s="12"/>
      <c r="MU834" s="12"/>
      <c r="MV834" s="12"/>
      <c r="MW834" s="12"/>
      <c r="MX834" s="12"/>
      <c r="MY834" s="12"/>
      <c r="MZ834" s="12"/>
      <c r="NA834" s="12"/>
      <c r="NB834" s="12"/>
      <c r="NC834" s="12"/>
      <c r="ND834" s="12"/>
      <c r="NE834" s="12"/>
      <c r="NF834" s="12"/>
      <c r="NG834" s="12"/>
      <c r="NH834" s="12"/>
      <c r="NI834" s="12"/>
      <c r="NJ834" s="12"/>
      <c r="NK834" s="12"/>
      <c r="NL834" s="12"/>
      <c r="NM834" s="12"/>
      <c r="NN834" s="12"/>
      <c r="NO834" s="12"/>
      <c r="NP834" s="12"/>
      <c r="NQ834" s="12"/>
      <c r="NR834" s="12"/>
      <c r="NS834" s="12"/>
      <c r="NT834" s="12"/>
      <c r="NU834" s="12"/>
      <c r="NV834" s="12"/>
      <c r="NW834" s="12"/>
      <c r="NX834" s="12"/>
      <c r="NY834" s="12"/>
      <c r="NZ834" s="12"/>
      <c r="OA834" s="12"/>
      <c r="OB834" s="12"/>
      <c r="OC834" s="12"/>
      <c r="OD834" s="12"/>
      <c r="OE834" s="12"/>
      <c r="OF834" s="12"/>
      <c r="OG834" s="12"/>
      <c r="OH834" s="12"/>
      <c r="OI834" s="12"/>
      <c r="OJ834" s="12"/>
      <c r="OK834" s="12"/>
      <c r="OL834" s="12"/>
      <c r="OM834" s="12"/>
      <c r="ON834" s="12"/>
      <c r="OO834" s="12"/>
      <c r="OP834" s="12"/>
      <c r="OQ834" s="12"/>
      <c r="OR834" s="12"/>
      <c r="OS834" s="12"/>
      <c r="OT834" s="12"/>
      <c r="OU834" s="12"/>
      <c r="OV834" s="12"/>
      <c r="OW834" s="12"/>
      <c r="OX834" s="12"/>
      <c r="OY834" s="12"/>
      <c r="OZ834" s="12"/>
      <c r="PA834" s="12"/>
      <c r="PB834" s="12"/>
      <c r="PC834" s="12"/>
      <c r="PD834" s="12"/>
      <c r="PE834" s="12"/>
      <c r="PF834" s="12"/>
      <c r="PG834" s="12"/>
      <c r="PH834" s="12"/>
      <c r="PI834" s="12"/>
      <c r="PJ834" s="12"/>
      <c r="PK834" s="12"/>
      <c r="PL834" s="12"/>
      <c r="PM834" s="12"/>
      <c r="PN834" s="12"/>
      <c r="PO834" s="12"/>
      <c r="PP834" s="12"/>
    </row>
    <row r="835">
      <c r="A835" s="452"/>
      <c r="B835" s="45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  <c r="IB835" s="12"/>
      <c r="IC835" s="12"/>
      <c r="ID835" s="12"/>
      <c r="IE835" s="12"/>
      <c r="IF835" s="12"/>
      <c r="IG835" s="12"/>
      <c r="IH835" s="12"/>
      <c r="II835" s="12"/>
      <c r="IJ835" s="12"/>
      <c r="IK835" s="12"/>
      <c r="IL835" s="12"/>
      <c r="IM835" s="12"/>
      <c r="IN835" s="12"/>
      <c r="IO835" s="12"/>
      <c r="IP835" s="12"/>
      <c r="IQ835" s="12"/>
      <c r="IR835" s="12"/>
      <c r="IS835" s="12"/>
      <c r="IT835" s="12"/>
      <c r="IU835" s="12"/>
      <c r="IV835" s="12"/>
      <c r="IW835" s="12"/>
      <c r="IX835" s="12"/>
      <c r="IY835" s="12"/>
      <c r="IZ835" s="12"/>
      <c r="JA835" s="12"/>
      <c r="JB835" s="12"/>
      <c r="JC835" s="12"/>
      <c r="JD835" s="12"/>
      <c r="JE835" s="12"/>
      <c r="JF835" s="12"/>
      <c r="JG835" s="12"/>
      <c r="JH835" s="12"/>
      <c r="JI835" s="12"/>
      <c r="JJ835" s="12"/>
      <c r="JK835" s="12"/>
      <c r="JL835" s="12"/>
      <c r="JM835" s="12"/>
      <c r="JN835" s="12"/>
      <c r="JO835" s="12"/>
      <c r="JP835" s="12"/>
      <c r="JQ835" s="12"/>
      <c r="JR835" s="12"/>
      <c r="JS835" s="12"/>
      <c r="JT835" s="12"/>
      <c r="JU835" s="12"/>
      <c r="JV835" s="12"/>
      <c r="JW835" s="12"/>
      <c r="JX835" s="12"/>
      <c r="JY835" s="12"/>
      <c r="JZ835" s="12"/>
      <c r="KA835" s="12"/>
      <c r="KB835" s="12"/>
      <c r="KC835" s="12"/>
      <c r="KD835" s="12"/>
      <c r="KE835" s="12"/>
      <c r="KF835" s="12"/>
      <c r="KG835" s="12"/>
      <c r="KH835" s="12"/>
      <c r="KI835" s="12"/>
      <c r="KJ835" s="12"/>
      <c r="KK835" s="12"/>
      <c r="KL835" s="12"/>
      <c r="KM835" s="12"/>
      <c r="KN835" s="12"/>
      <c r="KO835" s="12"/>
      <c r="KP835" s="12"/>
      <c r="KQ835" s="12"/>
      <c r="KR835" s="12"/>
      <c r="KS835" s="12"/>
      <c r="KT835" s="12"/>
      <c r="KU835" s="12"/>
      <c r="KV835" s="12"/>
      <c r="KW835" s="12"/>
      <c r="KX835" s="12"/>
      <c r="KY835" s="12"/>
      <c r="KZ835" s="12"/>
      <c r="LA835" s="12"/>
      <c r="LB835" s="12"/>
      <c r="LC835" s="12"/>
      <c r="LD835" s="12"/>
      <c r="LE835" s="12"/>
      <c r="LF835" s="12"/>
      <c r="LG835" s="12"/>
      <c r="LH835" s="12"/>
      <c r="LI835" s="12"/>
      <c r="LJ835" s="12"/>
      <c r="LK835" s="12"/>
      <c r="LL835" s="12"/>
      <c r="LM835" s="12"/>
      <c r="LN835" s="12"/>
      <c r="LO835" s="12"/>
      <c r="LP835" s="12"/>
      <c r="LQ835" s="12"/>
      <c r="LR835" s="12"/>
      <c r="LS835" s="12"/>
      <c r="LT835" s="12"/>
      <c r="LU835" s="12"/>
      <c r="LV835" s="12"/>
      <c r="LW835" s="12"/>
      <c r="LX835" s="12"/>
      <c r="LY835" s="12"/>
      <c r="LZ835" s="12"/>
      <c r="MA835" s="12"/>
      <c r="MB835" s="12"/>
      <c r="MC835" s="12"/>
      <c r="MD835" s="12"/>
      <c r="ME835" s="12"/>
      <c r="MF835" s="12"/>
      <c r="MG835" s="12"/>
      <c r="MH835" s="12"/>
      <c r="MI835" s="12"/>
      <c r="MJ835" s="12"/>
      <c r="MK835" s="12"/>
      <c r="ML835" s="12"/>
      <c r="MM835" s="12"/>
      <c r="MN835" s="12"/>
      <c r="MO835" s="12"/>
      <c r="MP835" s="12"/>
      <c r="MQ835" s="12"/>
      <c r="MR835" s="12"/>
      <c r="MS835" s="12"/>
      <c r="MT835" s="12"/>
      <c r="MU835" s="12"/>
      <c r="MV835" s="12"/>
      <c r="MW835" s="12"/>
      <c r="MX835" s="12"/>
      <c r="MY835" s="12"/>
      <c r="MZ835" s="12"/>
      <c r="NA835" s="12"/>
      <c r="NB835" s="12"/>
      <c r="NC835" s="12"/>
      <c r="ND835" s="12"/>
      <c r="NE835" s="12"/>
      <c r="NF835" s="12"/>
      <c r="NG835" s="12"/>
      <c r="NH835" s="12"/>
      <c r="NI835" s="12"/>
      <c r="NJ835" s="12"/>
      <c r="NK835" s="12"/>
      <c r="NL835" s="12"/>
      <c r="NM835" s="12"/>
      <c r="NN835" s="12"/>
      <c r="NO835" s="12"/>
      <c r="NP835" s="12"/>
      <c r="NQ835" s="12"/>
      <c r="NR835" s="12"/>
      <c r="NS835" s="12"/>
      <c r="NT835" s="12"/>
      <c r="NU835" s="12"/>
      <c r="NV835" s="12"/>
      <c r="NW835" s="12"/>
      <c r="NX835" s="12"/>
      <c r="NY835" s="12"/>
      <c r="NZ835" s="12"/>
      <c r="OA835" s="12"/>
      <c r="OB835" s="12"/>
      <c r="OC835" s="12"/>
      <c r="OD835" s="12"/>
      <c r="OE835" s="12"/>
      <c r="OF835" s="12"/>
      <c r="OG835" s="12"/>
      <c r="OH835" s="12"/>
      <c r="OI835" s="12"/>
      <c r="OJ835" s="12"/>
      <c r="OK835" s="12"/>
      <c r="OL835" s="12"/>
      <c r="OM835" s="12"/>
      <c r="ON835" s="12"/>
      <c r="OO835" s="12"/>
      <c r="OP835" s="12"/>
      <c r="OQ835" s="12"/>
      <c r="OR835" s="12"/>
      <c r="OS835" s="12"/>
      <c r="OT835" s="12"/>
      <c r="OU835" s="12"/>
      <c r="OV835" s="12"/>
      <c r="OW835" s="12"/>
      <c r="OX835" s="12"/>
      <c r="OY835" s="12"/>
      <c r="OZ835" s="12"/>
      <c r="PA835" s="12"/>
      <c r="PB835" s="12"/>
      <c r="PC835" s="12"/>
      <c r="PD835" s="12"/>
      <c r="PE835" s="12"/>
      <c r="PF835" s="12"/>
      <c r="PG835" s="12"/>
      <c r="PH835" s="12"/>
      <c r="PI835" s="12"/>
      <c r="PJ835" s="12"/>
      <c r="PK835" s="12"/>
      <c r="PL835" s="12"/>
      <c r="PM835" s="12"/>
      <c r="PN835" s="12"/>
      <c r="PO835" s="12"/>
      <c r="PP835" s="12"/>
    </row>
    <row r="836">
      <c r="A836" s="452"/>
      <c r="B836" s="45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  <c r="HZ836" s="12"/>
      <c r="IA836" s="12"/>
      <c r="IB836" s="12"/>
      <c r="IC836" s="12"/>
      <c r="ID836" s="12"/>
      <c r="IE836" s="12"/>
      <c r="IF836" s="12"/>
      <c r="IG836" s="12"/>
      <c r="IH836" s="12"/>
      <c r="II836" s="12"/>
      <c r="IJ836" s="12"/>
      <c r="IK836" s="12"/>
      <c r="IL836" s="12"/>
      <c r="IM836" s="12"/>
      <c r="IN836" s="12"/>
      <c r="IO836" s="12"/>
      <c r="IP836" s="12"/>
      <c r="IQ836" s="12"/>
      <c r="IR836" s="12"/>
      <c r="IS836" s="12"/>
      <c r="IT836" s="12"/>
      <c r="IU836" s="12"/>
      <c r="IV836" s="12"/>
      <c r="IW836" s="12"/>
      <c r="IX836" s="12"/>
      <c r="IY836" s="12"/>
      <c r="IZ836" s="12"/>
      <c r="JA836" s="12"/>
      <c r="JB836" s="12"/>
      <c r="JC836" s="12"/>
      <c r="JD836" s="12"/>
      <c r="JE836" s="12"/>
      <c r="JF836" s="12"/>
      <c r="JG836" s="12"/>
      <c r="JH836" s="12"/>
      <c r="JI836" s="12"/>
      <c r="JJ836" s="12"/>
      <c r="JK836" s="12"/>
      <c r="JL836" s="12"/>
      <c r="JM836" s="12"/>
      <c r="JN836" s="12"/>
      <c r="JO836" s="12"/>
      <c r="JP836" s="12"/>
      <c r="JQ836" s="12"/>
      <c r="JR836" s="12"/>
      <c r="JS836" s="12"/>
      <c r="JT836" s="12"/>
      <c r="JU836" s="12"/>
      <c r="JV836" s="12"/>
      <c r="JW836" s="12"/>
      <c r="JX836" s="12"/>
      <c r="JY836" s="12"/>
      <c r="JZ836" s="12"/>
      <c r="KA836" s="12"/>
      <c r="KB836" s="12"/>
      <c r="KC836" s="12"/>
      <c r="KD836" s="12"/>
      <c r="KE836" s="12"/>
      <c r="KF836" s="12"/>
      <c r="KG836" s="12"/>
      <c r="KH836" s="12"/>
      <c r="KI836" s="12"/>
      <c r="KJ836" s="12"/>
      <c r="KK836" s="12"/>
      <c r="KL836" s="12"/>
      <c r="KM836" s="12"/>
      <c r="KN836" s="12"/>
      <c r="KO836" s="12"/>
      <c r="KP836" s="12"/>
      <c r="KQ836" s="12"/>
      <c r="KR836" s="12"/>
      <c r="KS836" s="12"/>
      <c r="KT836" s="12"/>
      <c r="KU836" s="12"/>
      <c r="KV836" s="12"/>
      <c r="KW836" s="12"/>
      <c r="KX836" s="12"/>
      <c r="KY836" s="12"/>
      <c r="KZ836" s="12"/>
      <c r="LA836" s="12"/>
      <c r="LB836" s="12"/>
      <c r="LC836" s="12"/>
      <c r="LD836" s="12"/>
      <c r="LE836" s="12"/>
      <c r="LF836" s="12"/>
      <c r="LG836" s="12"/>
      <c r="LH836" s="12"/>
      <c r="LI836" s="12"/>
      <c r="LJ836" s="12"/>
      <c r="LK836" s="12"/>
      <c r="LL836" s="12"/>
      <c r="LM836" s="12"/>
      <c r="LN836" s="12"/>
      <c r="LO836" s="12"/>
      <c r="LP836" s="12"/>
      <c r="LQ836" s="12"/>
      <c r="LR836" s="12"/>
      <c r="LS836" s="12"/>
      <c r="LT836" s="12"/>
      <c r="LU836" s="12"/>
      <c r="LV836" s="12"/>
      <c r="LW836" s="12"/>
      <c r="LX836" s="12"/>
      <c r="LY836" s="12"/>
      <c r="LZ836" s="12"/>
      <c r="MA836" s="12"/>
      <c r="MB836" s="12"/>
      <c r="MC836" s="12"/>
      <c r="MD836" s="12"/>
      <c r="ME836" s="12"/>
      <c r="MF836" s="12"/>
      <c r="MG836" s="12"/>
      <c r="MH836" s="12"/>
      <c r="MI836" s="12"/>
      <c r="MJ836" s="12"/>
      <c r="MK836" s="12"/>
      <c r="ML836" s="12"/>
      <c r="MM836" s="12"/>
      <c r="MN836" s="12"/>
      <c r="MO836" s="12"/>
      <c r="MP836" s="12"/>
      <c r="MQ836" s="12"/>
      <c r="MR836" s="12"/>
      <c r="MS836" s="12"/>
      <c r="MT836" s="12"/>
      <c r="MU836" s="12"/>
      <c r="MV836" s="12"/>
      <c r="MW836" s="12"/>
      <c r="MX836" s="12"/>
      <c r="MY836" s="12"/>
      <c r="MZ836" s="12"/>
      <c r="NA836" s="12"/>
      <c r="NB836" s="12"/>
      <c r="NC836" s="12"/>
      <c r="ND836" s="12"/>
      <c r="NE836" s="12"/>
      <c r="NF836" s="12"/>
      <c r="NG836" s="12"/>
      <c r="NH836" s="12"/>
      <c r="NI836" s="12"/>
      <c r="NJ836" s="12"/>
      <c r="NK836" s="12"/>
      <c r="NL836" s="12"/>
      <c r="NM836" s="12"/>
      <c r="NN836" s="12"/>
      <c r="NO836" s="12"/>
      <c r="NP836" s="12"/>
      <c r="NQ836" s="12"/>
      <c r="NR836" s="12"/>
      <c r="NS836" s="12"/>
      <c r="NT836" s="12"/>
      <c r="NU836" s="12"/>
      <c r="NV836" s="12"/>
      <c r="NW836" s="12"/>
      <c r="NX836" s="12"/>
      <c r="NY836" s="12"/>
      <c r="NZ836" s="12"/>
      <c r="OA836" s="12"/>
      <c r="OB836" s="12"/>
      <c r="OC836" s="12"/>
      <c r="OD836" s="12"/>
      <c r="OE836" s="12"/>
      <c r="OF836" s="12"/>
      <c r="OG836" s="12"/>
      <c r="OH836" s="12"/>
      <c r="OI836" s="12"/>
      <c r="OJ836" s="12"/>
      <c r="OK836" s="12"/>
      <c r="OL836" s="12"/>
      <c r="OM836" s="12"/>
      <c r="ON836" s="12"/>
      <c r="OO836" s="12"/>
      <c r="OP836" s="12"/>
      <c r="OQ836" s="12"/>
      <c r="OR836" s="12"/>
      <c r="OS836" s="12"/>
      <c r="OT836" s="12"/>
      <c r="OU836" s="12"/>
      <c r="OV836" s="12"/>
      <c r="OW836" s="12"/>
      <c r="OX836" s="12"/>
      <c r="OY836" s="12"/>
      <c r="OZ836" s="12"/>
      <c r="PA836" s="12"/>
      <c r="PB836" s="12"/>
      <c r="PC836" s="12"/>
      <c r="PD836" s="12"/>
      <c r="PE836" s="12"/>
      <c r="PF836" s="12"/>
      <c r="PG836" s="12"/>
      <c r="PH836" s="12"/>
      <c r="PI836" s="12"/>
      <c r="PJ836" s="12"/>
      <c r="PK836" s="12"/>
      <c r="PL836" s="12"/>
      <c r="PM836" s="12"/>
      <c r="PN836" s="12"/>
      <c r="PO836" s="12"/>
      <c r="PP836" s="12"/>
    </row>
    <row r="837">
      <c r="A837" s="452"/>
      <c r="B837" s="45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  <c r="IB837" s="12"/>
      <c r="IC837" s="12"/>
      <c r="ID837" s="12"/>
      <c r="IE837" s="12"/>
      <c r="IF837" s="12"/>
      <c r="IG837" s="12"/>
      <c r="IH837" s="12"/>
      <c r="II837" s="12"/>
      <c r="IJ837" s="12"/>
      <c r="IK837" s="12"/>
      <c r="IL837" s="12"/>
      <c r="IM837" s="12"/>
      <c r="IN837" s="12"/>
      <c r="IO837" s="12"/>
      <c r="IP837" s="12"/>
      <c r="IQ837" s="12"/>
      <c r="IR837" s="12"/>
      <c r="IS837" s="12"/>
      <c r="IT837" s="12"/>
      <c r="IU837" s="12"/>
      <c r="IV837" s="12"/>
      <c r="IW837" s="12"/>
      <c r="IX837" s="12"/>
      <c r="IY837" s="12"/>
      <c r="IZ837" s="12"/>
      <c r="JA837" s="12"/>
      <c r="JB837" s="12"/>
      <c r="JC837" s="12"/>
      <c r="JD837" s="12"/>
      <c r="JE837" s="12"/>
      <c r="JF837" s="12"/>
      <c r="JG837" s="12"/>
      <c r="JH837" s="12"/>
      <c r="JI837" s="12"/>
      <c r="JJ837" s="12"/>
      <c r="JK837" s="12"/>
      <c r="JL837" s="12"/>
      <c r="JM837" s="12"/>
      <c r="JN837" s="12"/>
      <c r="JO837" s="12"/>
      <c r="JP837" s="12"/>
      <c r="JQ837" s="12"/>
      <c r="JR837" s="12"/>
      <c r="JS837" s="12"/>
      <c r="JT837" s="12"/>
      <c r="JU837" s="12"/>
      <c r="JV837" s="12"/>
      <c r="JW837" s="12"/>
      <c r="JX837" s="12"/>
      <c r="JY837" s="12"/>
      <c r="JZ837" s="12"/>
      <c r="KA837" s="12"/>
      <c r="KB837" s="12"/>
      <c r="KC837" s="12"/>
      <c r="KD837" s="12"/>
      <c r="KE837" s="12"/>
      <c r="KF837" s="12"/>
      <c r="KG837" s="12"/>
      <c r="KH837" s="12"/>
      <c r="KI837" s="12"/>
      <c r="KJ837" s="12"/>
      <c r="KK837" s="12"/>
      <c r="KL837" s="12"/>
      <c r="KM837" s="12"/>
      <c r="KN837" s="12"/>
      <c r="KO837" s="12"/>
      <c r="KP837" s="12"/>
      <c r="KQ837" s="12"/>
      <c r="KR837" s="12"/>
      <c r="KS837" s="12"/>
      <c r="KT837" s="12"/>
      <c r="KU837" s="12"/>
      <c r="KV837" s="12"/>
      <c r="KW837" s="12"/>
      <c r="KX837" s="12"/>
      <c r="KY837" s="12"/>
      <c r="KZ837" s="12"/>
      <c r="LA837" s="12"/>
      <c r="LB837" s="12"/>
      <c r="LC837" s="12"/>
      <c r="LD837" s="12"/>
      <c r="LE837" s="12"/>
      <c r="LF837" s="12"/>
      <c r="LG837" s="12"/>
      <c r="LH837" s="12"/>
      <c r="LI837" s="12"/>
      <c r="LJ837" s="12"/>
      <c r="LK837" s="12"/>
      <c r="LL837" s="12"/>
      <c r="LM837" s="12"/>
      <c r="LN837" s="12"/>
      <c r="LO837" s="12"/>
      <c r="LP837" s="12"/>
      <c r="LQ837" s="12"/>
      <c r="LR837" s="12"/>
      <c r="LS837" s="12"/>
      <c r="LT837" s="12"/>
      <c r="LU837" s="12"/>
      <c r="LV837" s="12"/>
      <c r="LW837" s="12"/>
      <c r="LX837" s="12"/>
      <c r="LY837" s="12"/>
      <c r="LZ837" s="12"/>
      <c r="MA837" s="12"/>
      <c r="MB837" s="12"/>
      <c r="MC837" s="12"/>
      <c r="MD837" s="12"/>
      <c r="ME837" s="12"/>
      <c r="MF837" s="12"/>
      <c r="MG837" s="12"/>
      <c r="MH837" s="12"/>
      <c r="MI837" s="12"/>
      <c r="MJ837" s="12"/>
      <c r="MK837" s="12"/>
      <c r="ML837" s="12"/>
      <c r="MM837" s="12"/>
      <c r="MN837" s="12"/>
      <c r="MO837" s="12"/>
      <c r="MP837" s="12"/>
      <c r="MQ837" s="12"/>
      <c r="MR837" s="12"/>
      <c r="MS837" s="12"/>
      <c r="MT837" s="12"/>
      <c r="MU837" s="12"/>
      <c r="MV837" s="12"/>
      <c r="MW837" s="12"/>
      <c r="MX837" s="12"/>
      <c r="MY837" s="12"/>
      <c r="MZ837" s="12"/>
      <c r="NA837" s="12"/>
      <c r="NB837" s="12"/>
      <c r="NC837" s="12"/>
      <c r="ND837" s="12"/>
      <c r="NE837" s="12"/>
      <c r="NF837" s="12"/>
      <c r="NG837" s="12"/>
      <c r="NH837" s="12"/>
      <c r="NI837" s="12"/>
      <c r="NJ837" s="12"/>
      <c r="NK837" s="12"/>
      <c r="NL837" s="12"/>
      <c r="NM837" s="12"/>
      <c r="NN837" s="12"/>
      <c r="NO837" s="12"/>
      <c r="NP837" s="12"/>
      <c r="NQ837" s="12"/>
      <c r="NR837" s="12"/>
      <c r="NS837" s="12"/>
      <c r="NT837" s="12"/>
      <c r="NU837" s="12"/>
      <c r="NV837" s="12"/>
      <c r="NW837" s="12"/>
      <c r="NX837" s="12"/>
      <c r="NY837" s="12"/>
      <c r="NZ837" s="12"/>
      <c r="OA837" s="12"/>
      <c r="OB837" s="12"/>
      <c r="OC837" s="12"/>
      <c r="OD837" s="12"/>
      <c r="OE837" s="12"/>
      <c r="OF837" s="12"/>
      <c r="OG837" s="12"/>
      <c r="OH837" s="12"/>
      <c r="OI837" s="12"/>
      <c r="OJ837" s="12"/>
      <c r="OK837" s="12"/>
      <c r="OL837" s="12"/>
      <c r="OM837" s="12"/>
      <c r="ON837" s="12"/>
      <c r="OO837" s="12"/>
      <c r="OP837" s="12"/>
      <c r="OQ837" s="12"/>
      <c r="OR837" s="12"/>
      <c r="OS837" s="12"/>
      <c r="OT837" s="12"/>
      <c r="OU837" s="12"/>
      <c r="OV837" s="12"/>
      <c r="OW837" s="12"/>
      <c r="OX837" s="12"/>
      <c r="OY837" s="12"/>
      <c r="OZ837" s="12"/>
      <c r="PA837" s="12"/>
      <c r="PB837" s="12"/>
      <c r="PC837" s="12"/>
      <c r="PD837" s="12"/>
      <c r="PE837" s="12"/>
      <c r="PF837" s="12"/>
      <c r="PG837" s="12"/>
      <c r="PH837" s="12"/>
      <c r="PI837" s="12"/>
      <c r="PJ837" s="12"/>
      <c r="PK837" s="12"/>
      <c r="PL837" s="12"/>
      <c r="PM837" s="12"/>
      <c r="PN837" s="12"/>
      <c r="PO837" s="12"/>
      <c r="PP837" s="12"/>
    </row>
    <row r="838">
      <c r="A838" s="452"/>
      <c r="B838" s="45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  <c r="HZ838" s="12"/>
      <c r="IA838" s="12"/>
      <c r="IB838" s="12"/>
      <c r="IC838" s="12"/>
      <c r="ID838" s="12"/>
      <c r="IE838" s="12"/>
      <c r="IF838" s="12"/>
      <c r="IG838" s="12"/>
      <c r="IH838" s="12"/>
      <c r="II838" s="12"/>
      <c r="IJ838" s="12"/>
      <c r="IK838" s="12"/>
      <c r="IL838" s="12"/>
      <c r="IM838" s="12"/>
      <c r="IN838" s="12"/>
      <c r="IO838" s="12"/>
      <c r="IP838" s="12"/>
      <c r="IQ838" s="12"/>
      <c r="IR838" s="12"/>
      <c r="IS838" s="12"/>
      <c r="IT838" s="12"/>
      <c r="IU838" s="12"/>
      <c r="IV838" s="12"/>
      <c r="IW838" s="12"/>
      <c r="IX838" s="12"/>
      <c r="IY838" s="12"/>
      <c r="IZ838" s="12"/>
      <c r="JA838" s="12"/>
      <c r="JB838" s="12"/>
      <c r="JC838" s="12"/>
      <c r="JD838" s="12"/>
      <c r="JE838" s="12"/>
      <c r="JF838" s="12"/>
      <c r="JG838" s="12"/>
      <c r="JH838" s="12"/>
      <c r="JI838" s="12"/>
      <c r="JJ838" s="12"/>
      <c r="JK838" s="12"/>
      <c r="JL838" s="12"/>
      <c r="JM838" s="12"/>
      <c r="JN838" s="12"/>
      <c r="JO838" s="12"/>
      <c r="JP838" s="12"/>
      <c r="JQ838" s="12"/>
      <c r="JR838" s="12"/>
      <c r="JS838" s="12"/>
      <c r="JT838" s="12"/>
      <c r="JU838" s="12"/>
      <c r="JV838" s="12"/>
      <c r="JW838" s="12"/>
      <c r="JX838" s="12"/>
      <c r="JY838" s="12"/>
      <c r="JZ838" s="12"/>
      <c r="KA838" s="12"/>
      <c r="KB838" s="12"/>
      <c r="KC838" s="12"/>
      <c r="KD838" s="12"/>
      <c r="KE838" s="12"/>
      <c r="KF838" s="12"/>
      <c r="KG838" s="12"/>
      <c r="KH838" s="12"/>
      <c r="KI838" s="12"/>
      <c r="KJ838" s="12"/>
      <c r="KK838" s="12"/>
      <c r="KL838" s="12"/>
      <c r="KM838" s="12"/>
      <c r="KN838" s="12"/>
      <c r="KO838" s="12"/>
      <c r="KP838" s="12"/>
      <c r="KQ838" s="12"/>
      <c r="KR838" s="12"/>
      <c r="KS838" s="12"/>
      <c r="KT838" s="12"/>
      <c r="KU838" s="12"/>
      <c r="KV838" s="12"/>
      <c r="KW838" s="12"/>
      <c r="KX838" s="12"/>
      <c r="KY838" s="12"/>
      <c r="KZ838" s="12"/>
      <c r="LA838" s="12"/>
      <c r="LB838" s="12"/>
      <c r="LC838" s="12"/>
      <c r="LD838" s="12"/>
      <c r="LE838" s="12"/>
      <c r="LF838" s="12"/>
      <c r="LG838" s="12"/>
      <c r="LH838" s="12"/>
      <c r="LI838" s="12"/>
      <c r="LJ838" s="12"/>
      <c r="LK838" s="12"/>
      <c r="LL838" s="12"/>
      <c r="LM838" s="12"/>
      <c r="LN838" s="12"/>
      <c r="LO838" s="12"/>
      <c r="LP838" s="12"/>
      <c r="LQ838" s="12"/>
      <c r="LR838" s="12"/>
      <c r="LS838" s="12"/>
      <c r="LT838" s="12"/>
      <c r="LU838" s="12"/>
      <c r="LV838" s="12"/>
      <c r="LW838" s="12"/>
      <c r="LX838" s="12"/>
      <c r="LY838" s="12"/>
      <c r="LZ838" s="12"/>
      <c r="MA838" s="12"/>
      <c r="MB838" s="12"/>
      <c r="MC838" s="12"/>
      <c r="MD838" s="12"/>
      <c r="ME838" s="12"/>
      <c r="MF838" s="12"/>
      <c r="MG838" s="12"/>
      <c r="MH838" s="12"/>
      <c r="MI838" s="12"/>
      <c r="MJ838" s="12"/>
      <c r="MK838" s="12"/>
      <c r="ML838" s="12"/>
      <c r="MM838" s="12"/>
      <c r="MN838" s="12"/>
      <c r="MO838" s="12"/>
      <c r="MP838" s="12"/>
      <c r="MQ838" s="12"/>
      <c r="MR838" s="12"/>
      <c r="MS838" s="12"/>
      <c r="MT838" s="12"/>
      <c r="MU838" s="12"/>
      <c r="MV838" s="12"/>
      <c r="MW838" s="12"/>
      <c r="MX838" s="12"/>
      <c r="MY838" s="12"/>
      <c r="MZ838" s="12"/>
      <c r="NA838" s="12"/>
      <c r="NB838" s="12"/>
      <c r="NC838" s="12"/>
      <c r="ND838" s="12"/>
      <c r="NE838" s="12"/>
      <c r="NF838" s="12"/>
      <c r="NG838" s="12"/>
      <c r="NH838" s="12"/>
      <c r="NI838" s="12"/>
      <c r="NJ838" s="12"/>
      <c r="NK838" s="12"/>
      <c r="NL838" s="12"/>
      <c r="NM838" s="12"/>
      <c r="NN838" s="12"/>
      <c r="NO838" s="12"/>
      <c r="NP838" s="12"/>
      <c r="NQ838" s="12"/>
      <c r="NR838" s="12"/>
      <c r="NS838" s="12"/>
      <c r="NT838" s="12"/>
      <c r="NU838" s="12"/>
      <c r="NV838" s="12"/>
      <c r="NW838" s="12"/>
      <c r="NX838" s="12"/>
      <c r="NY838" s="12"/>
      <c r="NZ838" s="12"/>
      <c r="OA838" s="12"/>
      <c r="OB838" s="12"/>
      <c r="OC838" s="12"/>
      <c r="OD838" s="12"/>
      <c r="OE838" s="12"/>
      <c r="OF838" s="12"/>
      <c r="OG838" s="12"/>
      <c r="OH838" s="12"/>
      <c r="OI838" s="12"/>
      <c r="OJ838" s="12"/>
      <c r="OK838" s="12"/>
      <c r="OL838" s="12"/>
      <c r="OM838" s="12"/>
      <c r="ON838" s="12"/>
      <c r="OO838" s="12"/>
      <c r="OP838" s="12"/>
      <c r="OQ838" s="12"/>
      <c r="OR838" s="12"/>
      <c r="OS838" s="12"/>
      <c r="OT838" s="12"/>
      <c r="OU838" s="12"/>
      <c r="OV838" s="12"/>
      <c r="OW838" s="12"/>
      <c r="OX838" s="12"/>
      <c r="OY838" s="12"/>
      <c r="OZ838" s="12"/>
      <c r="PA838" s="12"/>
      <c r="PB838" s="12"/>
      <c r="PC838" s="12"/>
      <c r="PD838" s="12"/>
      <c r="PE838" s="12"/>
      <c r="PF838" s="12"/>
      <c r="PG838" s="12"/>
      <c r="PH838" s="12"/>
      <c r="PI838" s="12"/>
      <c r="PJ838" s="12"/>
      <c r="PK838" s="12"/>
      <c r="PL838" s="12"/>
      <c r="PM838" s="12"/>
      <c r="PN838" s="12"/>
      <c r="PO838" s="12"/>
      <c r="PP838" s="12"/>
    </row>
    <row r="839">
      <c r="A839" s="452"/>
      <c r="B839" s="45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  <c r="IU839" s="12"/>
      <c r="IV839" s="12"/>
      <c r="IW839" s="12"/>
      <c r="IX839" s="12"/>
      <c r="IY839" s="12"/>
      <c r="IZ839" s="12"/>
      <c r="JA839" s="12"/>
      <c r="JB839" s="12"/>
      <c r="JC839" s="12"/>
      <c r="JD839" s="12"/>
      <c r="JE839" s="12"/>
      <c r="JF839" s="12"/>
      <c r="JG839" s="12"/>
      <c r="JH839" s="12"/>
      <c r="JI839" s="12"/>
      <c r="JJ839" s="12"/>
      <c r="JK839" s="12"/>
      <c r="JL839" s="12"/>
      <c r="JM839" s="12"/>
      <c r="JN839" s="12"/>
      <c r="JO839" s="12"/>
      <c r="JP839" s="12"/>
      <c r="JQ839" s="12"/>
      <c r="JR839" s="12"/>
      <c r="JS839" s="12"/>
      <c r="JT839" s="12"/>
      <c r="JU839" s="12"/>
      <c r="JV839" s="12"/>
      <c r="JW839" s="12"/>
      <c r="JX839" s="12"/>
      <c r="JY839" s="12"/>
      <c r="JZ839" s="12"/>
      <c r="KA839" s="12"/>
      <c r="KB839" s="12"/>
      <c r="KC839" s="12"/>
      <c r="KD839" s="12"/>
      <c r="KE839" s="12"/>
      <c r="KF839" s="12"/>
      <c r="KG839" s="12"/>
      <c r="KH839" s="12"/>
      <c r="KI839" s="12"/>
      <c r="KJ839" s="12"/>
      <c r="KK839" s="12"/>
      <c r="KL839" s="12"/>
      <c r="KM839" s="12"/>
      <c r="KN839" s="12"/>
      <c r="KO839" s="12"/>
      <c r="KP839" s="12"/>
      <c r="KQ839" s="12"/>
      <c r="KR839" s="12"/>
      <c r="KS839" s="12"/>
      <c r="KT839" s="12"/>
      <c r="KU839" s="12"/>
      <c r="KV839" s="12"/>
      <c r="KW839" s="12"/>
      <c r="KX839" s="12"/>
      <c r="KY839" s="12"/>
      <c r="KZ839" s="12"/>
      <c r="LA839" s="12"/>
      <c r="LB839" s="12"/>
      <c r="LC839" s="12"/>
      <c r="LD839" s="12"/>
      <c r="LE839" s="12"/>
      <c r="LF839" s="12"/>
      <c r="LG839" s="12"/>
      <c r="LH839" s="12"/>
      <c r="LI839" s="12"/>
      <c r="LJ839" s="12"/>
      <c r="LK839" s="12"/>
      <c r="LL839" s="12"/>
      <c r="LM839" s="12"/>
      <c r="LN839" s="12"/>
      <c r="LO839" s="12"/>
      <c r="LP839" s="12"/>
      <c r="LQ839" s="12"/>
      <c r="LR839" s="12"/>
      <c r="LS839" s="12"/>
      <c r="LT839" s="12"/>
      <c r="LU839" s="12"/>
      <c r="LV839" s="12"/>
      <c r="LW839" s="12"/>
      <c r="LX839" s="12"/>
      <c r="LY839" s="12"/>
      <c r="LZ839" s="12"/>
      <c r="MA839" s="12"/>
      <c r="MB839" s="12"/>
      <c r="MC839" s="12"/>
      <c r="MD839" s="12"/>
      <c r="ME839" s="12"/>
      <c r="MF839" s="12"/>
      <c r="MG839" s="12"/>
      <c r="MH839" s="12"/>
      <c r="MI839" s="12"/>
      <c r="MJ839" s="12"/>
      <c r="MK839" s="12"/>
      <c r="ML839" s="12"/>
      <c r="MM839" s="12"/>
      <c r="MN839" s="12"/>
      <c r="MO839" s="12"/>
      <c r="MP839" s="12"/>
      <c r="MQ839" s="12"/>
      <c r="MR839" s="12"/>
      <c r="MS839" s="12"/>
      <c r="MT839" s="12"/>
      <c r="MU839" s="12"/>
      <c r="MV839" s="12"/>
      <c r="MW839" s="12"/>
      <c r="MX839" s="12"/>
      <c r="MY839" s="12"/>
      <c r="MZ839" s="12"/>
      <c r="NA839" s="12"/>
      <c r="NB839" s="12"/>
      <c r="NC839" s="12"/>
      <c r="ND839" s="12"/>
      <c r="NE839" s="12"/>
      <c r="NF839" s="12"/>
      <c r="NG839" s="12"/>
      <c r="NH839" s="12"/>
      <c r="NI839" s="12"/>
      <c r="NJ839" s="12"/>
      <c r="NK839" s="12"/>
      <c r="NL839" s="12"/>
      <c r="NM839" s="12"/>
      <c r="NN839" s="12"/>
      <c r="NO839" s="12"/>
      <c r="NP839" s="12"/>
      <c r="NQ839" s="12"/>
      <c r="NR839" s="12"/>
      <c r="NS839" s="12"/>
      <c r="NT839" s="12"/>
      <c r="NU839" s="12"/>
      <c r="NV839" s="12"/>
      <c r="NW839" s="12"/>
      <c r="NX839" s="12"/>
      <c r="NY839" s="12"/>
      <c r="NZ839" s="12"/>
      <c r="OA839" s="12"/>
      <c r="OB839" s="12"/>
      <c r="OC839" s="12"/>
      <c r="OD839" s="12"/>
      <c r="OE839" s="12"/>
      <c r="OF839" s="12"/>
      <c r="OG839" s="12"/>
      <c r="OH839" s="12"/>
      <c r="OI839" s="12"/>
      <c r="OJ839" s="12"/>
      <c r="OK839" s="12"/>
      <c r="OL839" s="12"/>
      <c r="OM839" s="12"/>
      <c r="ON839" s="12"/>
      <c r="OO839" s="12"/>
      <c r="OP839" s="12"/>
      <c r="OQ839" s="12"/>
      <c r="OR839" s="12"/>
      <c r="OS839" s="12"/>
      <c r="OT839" s="12"/>
      <c r="OU839" s="12"/>
      <c r="OV839" s="12"/>
      <c r="OW839" s="12"/>
      <c r="OX839" s="12"/>
      <c r="OY839" s="12"/>
      <c r="OZ839" s="12"/>
      <c r="PA839" s="12"/>
      <c r="PB839" s="12"/>
      <c r="PC839" s="12"/>
      <c r="PD839" s="12"/>
      <c r="PE839" s="12"/>
      <c r="PF839" s="12"/>
      <c r="PG839" s="12"/>
      <c r="PH839" s="12"/>
      <c r="PI839" s="12"/>
      <c r="PJ839" s="12"/>
      <c r="PK839" s="12"/>
      <c r="PL839" s="12"/>
      <c r="PM839" s="12"/>
      <c r="PN839" s="12"/>
      <c r="PO839" s="12"/>
      <c r="PP839" s="12"/>
    </row>
    <row r="840">
      <c r="A840" s="452"/>
      <c r="B840" s="45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  <c r="HZ840" s="12"/>
      <c r="IA840" s="12"/>
      <c r="IB840" s="12"/>
      <c r="IC840" s="12"/>
      <c r="ID840" s="12"/>
      <c r="IE840" s="12"/>
      <c r="IF840" s="12"/>
      <c r="IG840" s="12"/>
      <c r="IH840" s="12"/>
      <c r="II840" s="12"/>
      <c r="IJ840" s="12"/>
      <c r="IK840" s="12"/>
      <c r="IL840" s="12"/>
      <c r="IM840" s="12"/>
      <c r="IN840" s="12"/>
      <c r="IO840" s="12"/>
      <c r="IP840" s="12"/>
      <c r="IQ840" s="12"/>
      <c r="IR840" s="12"/>
      <c r="IS840" s="12"/>
      <c r="IT840" s="12"/>
      <c r="IU840" s="12"/>
      <c r="IV840" s="12"/>
      <c r="IW840" s="12"/>
      <c r="IX840" s="12"/>
      <c r="IY840" s="12"/>
      <c r="IZ840" s="12"/>
      <c r="JA840" s="12"/>
      <c r="JB840" s="12"/>
      <c r="JC840" s="12"/>
      <c r="JD840" s="12"/>
      <c r="JE840" s="12"/>
      <c r="JF840" s="12"/>
      <c r="JG840" s="12"/>
      <c r="JH840" s="12"/>
      <c r="JI840" s="12"/>
      <c r="JJ840" s="12"/>
      <c r="JK840" s="12"/>
      <c r="JL840" s="12"/>
      <c r="JM840" s="12"/>
      <c r="JN840" s="12"/>
      <c r="JO840" s="12"/>
      <c r="JP840" s="12"/>
      <c r="JQ840" s="12"/>
      <c r="JR840" s="12"/>
      <c r="JS840" s="12"/>
      <c r="JT840" s="12"/>
      <c r="JU840" s="12"/>
      <c r="JV840" s="12"/>
      <c r="JW840" s="12"/>
      <c r="JX840" s="12"/>
      <c r="JY840" s="12"/>
      <c r="JZ840" s="12"/>
      <c r="KA840" s="12"/>
      <c r="KB840" s="12"/>
      <c r="KC840" s="12"/>
      <c r="KD840" s="12"/>
      <c r="KE840" s="12"/>
      <c r="KF840" s="12"/>
      <c r="KG840" s="12"/>
      <c r="KH840" s="12"/>
      <c r="KI840" s="12"/>
      <c r="KJ840" s="12"/>
      <c r="KK840" s="12"/>
      <c r="KL840" s="12"/>
      <c r="KM840" s="12"/>
      <c r="KN840" s="12"/>
      <c r="KO840" s="12"/>
      <c r="KP840" s="12"/>
      <c r="KQ840" s="12"/>
      <c r="KR840" s="12"/>
      <c r="KS840" s="12"/>
      <c r="KT840" s="12"/>
      <c r="KU840" s="12"/>
      <c r="KV840" s="12"/>
      <c r="KW840" s="12"/>
      <c r="KX840" s="12"/>
      <c r="KY840" s="12"/>
      <c r="KZ840" s="12"/>
      <c r="LA840" s="12"/>
      <c r="LB840" s="12"/>
      <c r="LC840" s="12"/>
      <c r="LD840" s="12"/>
      <c r="LE840" s="12"/>
      <c r="LF840" s="12"/>
      <c r="LG840" s="12"/>
      <c r="LH840" s="12"/>
      <c r="LI840" s="12"/>
      <c r="LJ840" s="12"/>
      <c r="LK840" s="12"/>
      <c r="LL840" s="12"/>
      <c r="LM840" s="12"/>
      <c r="LN840" s="12"/>
      <c r="LO840" s="12"/>
      <c r="LP840" s="12"/>
      <c r="LQ840" s="12"/>
      <c r="LR840" s="12"/>
      <c r="LS840" s="12"/>
      <c r="LT840" s="12"/>
      <c r="LU840" s="12"/>
      <c r="LV840" s="12"/>
      <c r="LW840" s="12"/>
      <c r="LX840" s="12"/>
      <c r="LY840" s="12"/>
      <c r="LZ840" s="12"/>
      <c r="MA840" s="12"/>
      <c r="MB840" s="12"/>
      <c r="MC840" s="12"/>
      <c r="MD840" s="12"/>
      <c r="ME840" s="12"/>
      <c r="MF840" s="12"/>
      <c r="MG840" s="12"/>
      <c r="MH840" s="12"/>
      <c r="MI840" s="12"/>
      <c r="MJ840" s="12"/>
      <c r="MK840" s="12"/>
      <c r="ML840" s="12"/>
      <c r="MM840" s="12"/>
      <c r="MN840" s="12"/>
      <c r="MO840" s="12"/>
      <c r="MP840" s="12"/>
      <c r="MQ840" s="12"/>
      <c r="MR840" s="12"/>
      <c r="MS840" s="12"/>
      <c r="MT840" s="12"/>
      <c r="MU840" s="12"/>
      <c r="MV840" s="12"/>
      <c r="MW840" s="12"/>
      <c r="MX840" s="12"/>
      <c r="MY840" s="12"/>
      <c r="MZ840" s="12"/>
      <c r="NA840" s="12"/>
      <c r="NB840" s="12"/>
      <c r="NC840" s="12"/>
      <c r="ND840" s="12"/>
      <c r="NE840" s="12"/>
      <c r="NF840" s="12"/>
      <c r="NG840" s="12"/>
      <c r="NH840" s="12"/>
      <c r="NI840" s="12"/>
      <c r="NJ840" s="12"/>
      <c r="NK840" s="12"/>
      <c r="NL840" s="12"/>
      <c r="NM840" s="12"/>
      <c r="NN840" s="12"/>
      <c r="NO840" s="12"/>
      <c r="NP840" s="12"/>
      <c r="NQ840" s="12"/>
      <c r="NR840" s="12"/>
      <c r="NS840" s="12"/>
      <c r="NT840" s="12"/>
      <c r="NU840" s="12"/>
      <c r="NV840" s="12"/>
      <c r="NW840" s="12"/>
      <c r="NX840" s="12"/>
      <c r="NY840" s="12"/>
      <c r="NZ840" s="12"/>
      <c r="OA840" s="12"/>
      <c r="OB840" s="12"/>
      <c r="OC840" s="12"/>
      <c r="OD840" s="12"/>
      <c r="OE840" s="12"/>
      <c r="OF840" s="12"/>
      <c r="OG840" s="12"/>
      <c r="OH840" s="12"/>
      <c r="OI840" s="12"/>
      <c r="OJ840" s="12"/>
      <c r="OK840" s="12"/>
      <c r="OL840" s="12"/>
      <c r="OM840" s="12"/>
      <c r="ON840" s="12"/>
      <c r="OO840" s="12"/>
      <c r="OP840" s="12"/>
      <c r="OQ840" s="12"/>
      <c r="OR840" s="12"/>
      <c r="OS840" s="12"/>
      <c r="OT840" s="12"/>
      <c r="OU840" s="12"/>
      <c r="OV840" s="12"/>
      <c r="OW840" s="12"/>
      <c r="OX840" s="12"/>
      <c r="OY840" s="12"/>
      <c r="OZ840" s="12"/>
      <c r="PA840" s="12"/>
      <c r="PB840" s="12"/>
      <c r="PC840" s="12"/>
      <c r="PD840" s="12"/>
      <c r="PE840" s="12"/>
      <c r="PF840" s="12"/>
      <c r="PG840" s="12"/>
      <c r="PH840" s="12"/>
      <c r="PI840" s="12"/>
      <c r="PJ840" s="12"/>
      <c r="PK840" s="12"/>
      <c r="PL840" s="12"/>
      <c r="PM840" s="12"/>
      <c r="PN840" s="12"/>
      <c r="PO840" s="12"/>
      <c r="PP840" s="12"/>
    </row>
    <row r="841">
      <c r="A841" s="452"/>
      <c r="B841" s="45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2"/>
      <c r="GB841" s="12"/>
      <c r="GC841" s="12"/>
      <c r="GD841" s="12"/>
      <c r="GE841" s="12"/>
      <c r="GF841" s="12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12"/>
      <c r="HA841" s="12"/>
      <c r="HB841" s="12"/>
      <c r="HC841" s="12"/>
      <c r="HD841" s="12"/>
      <c r="HE841" s="12"/>
      <c r="HF841" s="12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  <c r="HZ841" s="12"/>
      <c r="IA841" s="12"/>
      <c r="IB841" s="12"/>
      <c r="IC841" s="12"/>
      <c r="ID841" s="12"/>
      <c r="IE841" s="12"/>
      <c r="IF841" s="12"/>
      <c r="IG841" s="12"/>
      <c r="IH841" s="12"/>
      <c r="II841" s="12"/>
      <c r="IJ841" s="12"/>
      <c r="IK841" s="12"/>
      <c r="IL841" s="12"/>
      <c r="IM841" s="12"/>
      <c r="IN841" s="12"/>
      <c r="IO841" s="12"/>
      <c r="IP841" s="12"/>
      <c r="IQ841" s="12"/>
      <c r="IR841" s="12"/>
      <c r="IS841" s="12"/>
      <c r="IT841" s="12"/>
      <c r="IU841" s="12"/>
      <c r="IV841" s="12"/>
      <c r="IW841" s="12"/>
      <c r="IX841" s="12"/>
      <c r="IY841" s="12"/>
      <c r="IZ841" s="12"/>
      <c r="JA841" s="12"/>
      <c r="JB841" s="12"/>
      <c r="JC841" s="12"/>
      <c r="JD841" s="12"/>
      <c r="JE841" s="12"/>
      <c r="JF841" s="12"/>
      <c r="JG841" s="12"/>
      <c r="JH841" s="12"/>
      <c r="JI841" s="12"/>
      <c r="JJ841" s="12"/>
      <c r="JK841" s="12"/>
      <c r="JL841" s="12"/>
      <c r="JM841" s="12"/>
      <c r="JN841" s="12"/>
      <c r="JO841" s="12"/>
      <c r="JP841" s="12"/>
      <c r="JQ841" s="12"/>
      <c r="JR841" s="12"/>
      <c r="JS841" s="12"/>
      <c r="JT841" s="12"/>
      <c r="JU841" s="12"/>
      <c r="JV841" s="12"/>
      <c r="JW841" s="12"/>
      <c r="JX841" s="12"/>
      <c r="JY841" s="12"/>
      <c r="JZ841" s="12"/>
      <c r="KA841" s="12"/>
      <c r="KB841" s="12"/>
      <c r="KC841" s="12"/>
      <c r="KD841" s="12"/>
      <c r="KE841" s="12"/>
      <c r="KF841" s="12"/>
      <c r="KG841" s="12"/>
      <c r="KH841" s="12"/>
      <c r="KI841" s="12"/>
      <c r="KJ841" s="12"/>
      <c r="KK841" s="12"/>
      <c r="KL841" s="12"/>
      <c r="KM841" s="12"/>
      <c r="KN841" s="12"/>
      <c r="KO841" s="12"/>
      <c r="KP841" s="12"/>
      <c r="KQ841" s="12"/>
      <c r="KR841" s="12"/>
      <c r="KS841" s="12"/>
      <c r="KT841" s="12"/>
      <c r="KU841" s="12"/>
      <c r="KV841" s="12"/>
      <c r="KW841" s="12"/>
      <c r="KX841" s="12"/>
      <c r="KY841" s="12"/>
      <c r="KZ841" s="12"/>
      <c r="LA841" s="12"/>
      <c r="LB841" s="12"/>
      <c r="LC841" s="12"/>
      <c r="LD841" s="12"/>
      <c r="LE841" s="12"/>
      <c r="LF841" s="12"/>
      <c r="LG841" s="12"/>
      <c r="LH841" s="12"/>
      <c r="LI841" s="12"/>
      <c r="LJ841" s="12"/>
      <c r="LK841" s="12"/>
      <c r="LL841" s="12"/>
      <c r="LM841" s="12"/>
      <c r="LN841" s="12"/>
      <c r="LO841" s="12"/>
      <c r="LP841" s="12"/>
      <c r="LQ841" s="12"/>
      <c r="LR841" s="12"/>
      <c r="LS841" s="12"/>
      <c r="LT841" s="12"/>
      <c r="LU841" s="12"/>
      <c r="LV841" s="12"/>
      <c r="LW841" s="12"/>
      <c r="LX841" s="12"/>
      <c r="LY841" s="12"/>
      <c r="LZ841" s="12"/>
      <c r="MA841" s="12"/>
      <c r="MB841" s="12"/>
      <c r="MC841" s="12"/>
      <c r="MD841" s="12"/>
      <c r="ME841" s="12"/>
      <c r="MF841" s="12"/>
      <c r="MG841" s="12"/>
      <c r="MH841" s="12"/>
      <c r="MI841" s="12"/>
      <c r="MJ841" s="12"/>
      <c r="MK841" s="12"/>
      <c r="ML841" s="12"/>
      <c r="MM841" s="12"/>
      <c r="MN841" s="12"/>
      <c r="MO841" s="12"/>
      <c r="MP841" s="12"/>
      <c r="MQ841" s="12"/>
      <c r="MR841" s="12"/>
      <c r="MS841" s="12"/>
      <c r="MT841" s="12"/>
      <c r="MU841" s="12"/>
      <c r="MV841" s="12"/>
      <c r="MW841" s="12"/>
      <c r="MX841" s="12"/>
      <c r="MY841" s="12"/>
      <c r="MZ841" s="12"/>
      <c r="NA841" s="12"/>
      <c r="NB841" s="12"/>
      <c r="NC841" s="12"/>
      <c r="ND841" s="12"/>
      <c r="NE841" s="12"/>
      <c r="NF841" s="12"/>
      <c r="NG841" s="12"/>
      <c r="NH841" s="12"/>
      <c r="NI841" s="12"/>
      <c r="NJ841" s="12"/>
      <c r="NK841" s="12"/>
      <c r="NL841" s="12"/>
      <c r="NM841" s="12"/>
      <c r="NN841" s="12"/>
      <c r="NO841" s="12"/>
      <c r="NP841" s="12"/>
      <c r="NQ841" s="12"/>
      <c r="NR841" s="12"/>
      <c r="NS841" s="12"/>
      <c r="NT841" s="12"/>
      <c r="NU841" s="12"/>
      <c r="NV841" s="12"/>
      <c r="NW841" s="12"/>
      <c r="NX841" s="12"/>
      <c r="NY841" s="12"/>
      <c r="NZ841" s="12"/>
      <c r="OA841" s="12"/>
      <c r="OB841" s="12"/>
      <c r="OC841" s="12"/>
      <c r="OD841" s="12"/>
      <c r="OE841" s="12"/>
      <c r="OF841" s="12"/>
      <c r="OG841" s="12"/>
      <c r="OH841" s="12"/>
      <c r="OI841" s="12"/>
      <c r="OJ841" s="12"/>
      <c r="OK841" s="12"/>
      <c r="OL841" s="12"/>
      <c r="OM841" s="12"/>
      <c r="ON841" s="12"/>
      <c r="OO841" s="12"/>
      <c r="OP841" s="12"/>
      <c r="OQ841" s="12"/>
      <c r="OR841" s="12"/>
      <c r="OS841" s="12"/>
      <c r="OT841" s="12"/>
      <c r="OU841" s="12"/>
      <c r="OV841" s="12"/>
      <c r="OW841" s="12"/>
      <c r="OX841" s="12"/>
      <c r="OY841" s="12"/>
      <c r="OZ841" s="12"/>
      <c r="PA841" s="12"/>
      <c r="PB841" s="12"/>
      <c r="PC841" s="12"/>
      <c r="PD841" s="12"/>
      <c r="PE841" s="12"/>
      <c r="PF841" s="12"/>
      <c r="PG841" s="12"/>
      <c r="PH841" s="12"/>
      <c r="PI841" s="12"/>
      <c r="PJ841" s="12"/>
      <c r="PK841" s="12"/>
      <c r="PL841" s="12"/>
      <c r="PM841" s="12"/>
      <c r="PN841" s="12"/>
      <c r="PO841" s="12"/>
      <c r="PP841" s="12"/>
    </row>
    <row r="842">
      <c r="A842" s="452"/>
      <c r="B842" s="45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  <c r="IU842" s="12"/>
      <c r="IV842" s="12"/>
      <c r="IW842" s="12"/>
      <c r="IX842" s="12"/>
      <c r="IY842" s="12"/>
      <c r="IZ842" s="12"/>
      <c r="JA842" s="12"/>
      <c r="JB842" s="12"/>
      <c r="JC842" s="12"/>
      <c r="JD842" s="12"/>
      <c r="JE842" s="12"/>
      <c r="JF842" s="12"/>
      <c r="JG842" s="12"/>
      <c r="JH842" s="12"/>
      <c r="JI842" s="12"/>
      <c r="JJ842" s="12"/>
      <c r="JK842" s="12"/>
      <c r="JL842" s="12"/>
      <c r="JM842" s="12"/>
      <c r="JN842" s="12"/>
      <c r="JO842" s="12"/>
      <c r="JP842" s="12"/>
      <c r="JQ842" s="12"/>
      <c r="JR842" s="12"/>
      <c r="JS842" s="12"/>
      <c r="JT842" s="12"/>
      <c r="JU842" s="12"/>
      <c r="JV842" s="12"/>
      <c r="JW842" s="12"/>
      <c r="JX842" s="12"/>
      <c r="JY842" s="12"/>
      <c r="JZ842" s="12"/>
      <c r="KA842" s="12"/>
      <c r="KB842" s="12"/>
      <c r="KC842" s="12"/>
      <c r="KD842" s="12"/>
      <c r="KE842" s="12"/>
      <c r="KF842" s="12"/>
      <c r="KG842" s="12"/>
      <c r="KH842" s="12"/>
      <c r="KI842" s="12"/>
      <c r="KJ842" s="12"/>
      <c r="KK842" s="12"/>
      <c r="KL842" s="12"/>
      <c r="KM842" s="12"/>
      <c r="KN842" s="12"/>
      <c r="KO842" s="12"/>
      <c r="KP842" s="12"/>
      <c r="KQ842" s="12"/>
      <c r="KR842" s="12"/>
      <c r="KS842" s="12"/>
      <c r="KT842" s="12"/>
      <c r="KU842" s="12"/>
      <c r="KV842" s="12"/>
      <c r="KW842" s="12"/>
      <c r="KX842" s="12"/>
      <c r="KY842" s="12"/>
      <c r="KZ842" s="12"/>
      <c r="LA842" s="12"/>
      <c r="LB842" s="12"/>
      <c r="LC842" s="12"/>
      <c r="LD842" s="12"/>
      <c r="LE842" s="12"/>
      <c r="LF842" s="12"/>
      <c r="LG842" s="12"/>
      <c r="LH842" s="12"/>
      <c r="LI842" s="12"/>
      <c r="LJ842" s="12"/>
      <c r="LK842" s="12"/>
      <c r="LL842" s="12"/>
      <c r="LM842" s="12"/>
      <c r="LN842" s="12"/>
      <c r="LO842" s="12"/>
      <c r="LP842" s="12"/>
      <c r="LQ842" s="12"/>
      <c r="LR842" s="12"/>
      <c r="LS842" s="12"/>
      <c r="LT842" s="12"/>
      <c r="LU842" s="12"/>
      <c r="LV842" s="12"/>
      <c r="LW842" s="12"/>
      <c r="LX842" s="12"/>
      <c r="LY842" s="12"/>
      <c r="LZ842" s="12"/>
      <c r="MA842" s="12"/>
      <c r="MB842" s="12"/>
      <c r="MC842" s="12"/>
      <c r="MD842" s="12"/>
      <c r="ME842" s="12"/>
      <c r="MF842" s="12"/>
      <c r="MG842" s="12"/>
      <c r="MH842" s="12"/>
      <c r="MI842" s="12"/>
      <c r="MJ842" s="12"/>
      <c r="MK842" s="12"/>
      <c r="ML842" s="12"/>
      <c r="MM842" s="12"/>
      <c r="MN842" s="12"/>
      <c r="MO842" s="12"/>
      <c r="MP842" s="12"/>
      <c r="MQ842" s="12"/>
      <c r="MR842" s="12"/>
      <c r="MS842" s="12"/>
      <c r="MT842" s="12"/>
      <c r="MU842" s="12"/>
      <c r="MV842" s="12"/>
      <c r="MW842" s="12"/>
      <c r="MX842" s="12"/>
      <c r="MY842" s="12"/>
      <c r="MZ842" s="12"/>
      <c r="NA842" s="12"/>
      <c r="NB842" s="12"/>
      <c r="NC842" s="12"/>
      <c r="ND842" s="12"/>
      <c r="NE842" s="12"/>
      <c r="NF842" s="12"/>
      <c r="NG842" s="12"/>
      <c r="NH842" s="12"/>
      <c r="NI842" s="12"/>
      <c r="NJ842" s="12"/>
      <c r="NK842" s="12"/>
      <c r="NL842" s="12"/>
      <c r="NM842" s="12"/>
      <c r="NN842" s="12"/>
      <c r="NO842" s="12"/>
      <c r="NP842" s="12"/>
      <c r="NQ842" s="12"/>
      <c r="NR842" s="12"/>
      <c r="NS842" s="12"/>
      <c r="NT842" s="12"/>
      <c r="NU842" s="12"/>
      <c r="NV842" s="12"/>
      <c r="NW842" s="12"/>
      <c r="NX842" s="12"/>
      <c r="NY842" s="12"/>
      <c r="NZ842" s="12"/>
      <c r="OA842" s="12"/>
      <c r="OB842" s="12"/>
      <c r="OC842" s="12"/>
      <c r="OD842" s="12"/>
      <c r="OE842" s="12"/>
      <c r="OF842" s="12"/>
      <c r="OG842" s="12"/>
      <c r="OH842" s="12"/>
      <c r="OI842" s="12"/>
      <c r="OJ842" s="12"/>
      <c r="OK842" s="12"/>
      <c r="OL842" s="12"/>
      <c r="OM842" s="12"/>
      <c r="ON842" s="12"/>
      <c r="OO842" s="12"/>
      <c r="OP842" s="12"/>
      <c r="OQ842" s="12"/>
      <c r="OR842" s="12"/>
      <c r="OS842" s="12"/>
      <c r="OT842" s="12"/>
      <c r="OU842" s="12"/>
      <c r="OV842" s="12"/>
      <c r="OW842" s="12"/>
      <c r="OX842" s="12"/>
      <c r="OY842" s="12"/>
      <c r="OZ842" s="12"/>
      <c r="PA842" s="12"/>
      <c r="PB842" s="12"/>
      <c r="PC842" s="12"/>
      <c r="PD842" s="12"/>
      <c r="PE842" s="12"/>
      <c r="PF842" s="12"/>
      <c r="PG842" s="12"/>
      <c r="PH842" s="12"/>
      <c r="PI842" s="12"/>
      <c r="PJ842" s="12"/>
      <c r="PK842" s="12"/>
      <c r="PL842" s="12"/>
      <c r="PM842" s="12"/>
      <c r="PN842" s="12"/>
      <c r="PO842" s="12"/>
      <c r="PP842" s="12"/>
    </row>
    <row r="843">
      <c r="A843" s="452"/>
      <c r="B843" s="45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  <c r="IB843" s="12"/>
      <c r="IC843" s="12"/>
      <c r="ID843" s="12"/>
      <c r="IE843" s="12"/>
      <c r="IF843" s="12"/>
      <c r="IG843" s="12"/>
      <c r="IH843" s="12"/>
      <c r="II843" s="12"/>
      <c r="IJ843" s="12"/>
      <c r="IK843" s="12"/>
      <c r="IL843" s="12"/>
      <c r="IM843" s="12"/>
      <c r="IN843" s="12"/>
      <c r="IO843" s="12"/>
      <c r="IP843" s="12"/>
      <c r="IQ843" s="12"/>
      <c r="IR843" s="12"/>
      <c r="IS843" s="12"/>
      <c r="IT843" s="12"/>
      <c r="IU843" s="12"/>
      <c r="IV843" s="12"/>
      <c r="IW843" s="12"/>
      <c r="IX843" s="12"/>
      <c r="IY843" s="12"/>
      <c r="IZ843" s="12"/>
      <c r="JA843" s="12"/>
      <c r="JB843" s="12"/>
      <c r="JC843" s="12"/>
      <c r="JD843" s="12"/>
      <c r="JE843" s="12"/>
      <c r="JF843" s="12"/>
      <c r="JG843" s="12"/>
      <c r="JH843" s="12"/>
      <c r="JI843" s="12"/>
      <c r="JJ843" s="12"/>
      <c r="JK843" s="12"/>
      <c r="JL843" s="12"/>
      <c r="JM843" s="12"/>
      <c r="JN843" s="12"/>
      <c r="JO843" s="12"/>
      <c r="JP843" s="12"/>
      <c r="JQ843" s="12"/>
      <c r="JR843" s="12"/>
      <c r="JS843" s="12"/>
      <c r="JT843" s="12"/>
      <c r="JU843" s="12"/>
      <c r="JV843" s="12"/>
      <c r="JW843" s="12"/>
      <c r="JX843" s="12"/>
      <c r="JY843" s="12"/>
      <c r="JZ843" s="12"/>
      <c r="KA843" s="12"/>
      <c r="KB843" s="12"/>
      <c r="KC843" s="12"/>
      <c r="KD843" s="12"/>
      <c r="KE843" s="12"/>
      <c r="KF843" s="12"/>
      <c r="KG843" s="12"/>
      <c r="KH843" s="12"/>
      <c r="KI843" s="12"/>
      <c r="KJ843" s="12"/>
      <c r="KK843" s="12"/>
      <c r="KL843" s="12"/>
      <c r="KM843" s="12"/>
      <c r="KN843" s="12"/>
      <c r="KO843" s="12"/>
      <c r="KP843" s="12"/>
      <c r="KQ843" s="12"/>
      <c r="KR843" s="12"/>
      <c r="KS843" s="12"/>
      <c r="KT843" s="12"/>
      <c r="KU843" s="12"/>
      <c r="KV843" s="12"/>
      <c r="KW843" s="12"/>
      <c r="KX843" s="12"/>
      <c r="KY843" s="12"/>
      <c r="KZ843" s="12"/>
      <c r="LA843" s="12"/>
      <c r="LB843" s="12"/>
      <c r="LC843" s="12"/>
      <c r="LD843" s="12"/>
      <c r="LE843" s="12"/>
      <c r="LF843" s="12"/>
      <c r="LG843" s="12"/>
      <c r="LH843" s="12"/>
      <c r="LI843" s="12"/>
      <c r="LJ843" s="12"/>
      <c r="LK843" s="12"/>
      <c r="LL843" s="12"/>
      <c r="LM843" s="12"/>
      <c r="LN843" s="12"/>
      <c r="LO843" s="12"/>
      <c r="LP843" s="12"/>
      <c r="LQ843" s="12"/>
      <c r="LR843" s="12"/>
      <c r="LS843" s="12"/>
      <c r="LT843" s="12"/>
      <c r="LU843" s="12"/>
      <c r="LV843" s="12"/>
      <c r="LW843" s="12"/>
      <c r="LX843" s="12"/>
      <c r="LY843" s="12"/>
      <c r="LZ843" s="12"/>
      <c r="MA843" s="12"/>
      <c r="MB843" s="12"/>
      <c r="MC843" s="12"/>
      <c r="MD843" s="12"/>
      <c r="ME843" s="12"/>
      <c r="MF843" s="12"/>
      <c r="MG843" s="12"/>
      <c r="MH843" s="12"/>
      <c r="MI843" s="12"/>
      <c r="MJ843" s="12"/>
      <c r="MK843" s="12"/>
      <c r="ML843" s="12"/>
      <c r="MM843" s="12"/>
      <c r="MN843" s="12"/>
      <c r="MO843" s="12"/>
      <c r="MP843" s="12"/>
      <c r="MQ843" s="12"/>
      <c r="MR843" s="12"/>
      <c r="MS843" s="12"/>
      <c r="MT843" s="12"/>
      <c r="MU843" s="12"/>
      <c r="MV843" s="12"/>
      <c r="MW843" s="12"/>
      <c r="MX843" s="12"/>
      <c r="MY843" s="12"/>
      <c r="MZ843" s="12"/>
      <c r="NA843" s="12"/>
      <c r="NB843" s="12"/>
      <c r="NC843" s="12"/>
      <c r="ND843" s="12"/>
      <c r="NE843" s="12"/>
      <c r="NF843" s="12"/>
      <c r="NG843" s="12"/>
      <c r="NH843" s="12"/>
      <c r="NI843" s="12"/>
      <c r="NJ843" s="12"/>
      <c r="NK843" s="12"/>
      <c r="NL843" s="12"/>
      <c r="NM843" s="12"/>
      <c r="NN843" s="12"/>
      <c r="NO843" s="12"/>
      <c r="NP843" s="12"/>
      <c r="NQ843" s="12"/>
      <c r="NR843" s="12"/>
      <c r="NS843" s="12"/>
      <c r="NT843" s="12"/>
      <c r="NU843" s="12"/>
      <c r="NV843" s="12"/>
      <c r="NW843" s="12"/>
      <c r="NX843" s="12"/>
      <c r="NY843" s="12"/>
      <c r="NZ843" s="12"/>
      <c r="OA843" s="12"/>
      <c r="OB843" s="12"/>
      <c r="OC843" s="12"/>
      <c r="OD843" s="12"/>
      <c r="OE843" s="12"/>
      <c r="OF843" s="12"/>
      <c r="OG843" s="12"/>
      <c r="OH843" s="12"/>
      <c r="OI843" s="12"/>
      <c r="OJ843" s="12"/>
      <c r="OK843" s="12"/>
      <c r="OL843" s="12"/>
      <c r="OM843" s="12"/>
      <c r="ON843" s="12"/>
      <c r="OO843" s="12"/>
      <c r="OP843" s="12"/>
      <c r="OQ843" s="12"/>
      <c r="OR843" s="12"/>
      <c r="OS843" s="12"/>
      <c r="OT843" s="12"/>
      <c r="OU843" s="12"/>
      <c r="OV843" s="12"/>
      <c r="OW843" s="12"/>
      <c r="OX843" s="12"/>
      <c r="OY843" s="12"/>
      <c r="OZ843" s="12"/>
      <c r="PA843" s="12"/>
      <c r="PB843" s="12"/>
      <c r="PC843" s="12"/>
      <c r="PD843" s="12"/>
      <c r="PE843" s="12"/>
      <c r="PF843" s="12"/>
      <c r="PG843" s="12"/>
      <c r="PH843" s="12"/>
      <c r="PI843" s="12"/>
      <c r="PJ843" s="12"/>
      <c r="PK843" s="12"/>
      <c r="PL843" s="12"/>
      <c r="PM843" s="12"/>
      <c r="PN843" s="12"/>
      <c r="PO843" s="12"/>
      <c r="PP843" s="12"/>
    </row>
    <row r="844">
      <c r="A844" s="452"/>
      <c r="B844" s="45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  <c r="IB844" s="12"/>
      <c r="IC844" s="12"/>
      <c r="ID844" s="12"/>
      <c r="IE844" s="12"/>
      <c r="IF844" s="12"/>
      <c r="IG844" s="12"/>
      <c r="IH844" s="12"/>
      <c r="II844" s="12"/>
      <c r="IJ844" s="12"/>
      <c r="IK844" s="12"/>
      <c r="IL844" s="12"/>
      <c r="IM844" s="12"/>
      <c r="IN844" s="12"/>
      <c r="IO844" s="12"/>
      <c r="IP844" s="12"/>
      <c r="IQ844" s="12"/>
      <c r="IR844" s="12"/>
      <c r="IS844" s="12"/>
      <c r="IT844" s="12"/>
      <c r="IU844" s="12"/>
      <c r="IV844" s="12"/>
      <c r="IW844" s="12"/>
      <c r="IX844" s="12"/>
      <c r="IY844" s="12"/>
      <c r="IZ844" s="12"/>
      <c r="JA844" s="12"/>
      <c r="JB844" s="12"/>
      <c r="JC844" s="12"/>
      <c r="JD844" s="12"/>
      <c r="JE844" s="12"/>
      <c r="JF844" s="12"/>
      <c r="JG844" s="12"/>
      <c r="JH844" s="12"/>
      <c r="JI844" s="12"/>
      <c r="JJ844" s="12"/>
      <c r="JK844" s="12"/>
      <c r="JL844" s="12"/>
      <c r="JM844" s="12"/>
      <c r="JN844" s="12"/>
      <c r="JO844" s="12"/>
      <c r="JP844" s="12"/>
      <c r="JQ844" s="12"/>
      <c r="JR844" s="12"/>
      <c r="JS844" s="12"/>
      <c r="JT844" s="12"/>
      <c r="JU844" s="12"/>
      <c r="JV844" s="12"/>
      <c r="JW844" s="12"/>
      <c r="JX844" s="12"/>
      <c r="JY844" s="12"/>
      <c r="JZ844" s="12"/>
      <c r="KA844" s="12"/>
      <c r="KB844" s="12"/>
      <c r="KC844" s="12"/>
      <c r="KD844" s="12"/>
      <c r="KE844" s="12"/>
      <c r="KF844" s="12"/>
      <c r="KG844" s="12"/>
      <c r="KH844" s="12"/>
      <c r="KI844" s="12"/>
      <c r="KJ844" s="12"/>
      <c r="KK844" s="12"/>
      <c r="KL844" s="12"/>
      <c r="KM844" s="12"/>
      <c r="KN844" s="12"/>
      <c r="KO844" s="12"/>
      <c r="KP844" s="12"/>
      <c r="KQ844" s="12"/>
      <c r="KR844" s="12"/>
      <c r="KS844" s="12"/>
      <c r="KT844" s="12"/>
      <c r="KU844" s="12"/>
      <c r="KV844" s="12"/>
      <c r="KW844" s="12"/>
      <c r="KX844" s="12"/>
      <c r="KY844" s="12"/>
      <c r="KZ844" s="12"/>
      <c r="LA844" s="12"/>
      <c r="LB844" s="12"/>
      <c r="LC844" s="12"/>
      <c r="LD844" s="12"/>
      <c r="LE844" s="12"/>
      <c r="LF844" s="12"/>
      <c r="LG844" s="12"/>
      <c r="LH844" s="12"/>
      <c r="LI844" s="12"/>
      <c r="LJ844" s="12"/>
      <c r="LK844" s="12"/>
      <c r="LL844" s="12"/>
      <c r="LM844" s="12"/>
      <c r="LN844" s="12"/>
      <c r="LO844" s="12"/>
      <c r="LP844" s="12"/>
      <c r="LQ844" s="12"/>
      <c r="LR844" s="12"/>
      <c r="LS844" s="12"/>
      <c r="LT844" s="12"/>
      <c r="LU844" s="12"/>
      <c r="LV844" s="12"/>
      <c r="LW844" s="12"/>
      <c r="LX844" s="12"/>
      <c r="LY844" s="12"/>
      <c r="LZ844" s="12"/>
      <c r="MA844" s="12"/>
      <c r="MB844" s="12"/>
      <c r="MC844" s="12"/>
      <c r="MD844" s="12"/>
      <c r="ME844" s="12"/>
      <c r="MF844" s="12"/>
      <c r="MG844" s="12"/>
      <c r="MH844" s="12"/>
      <c r="MI844" s="12"/>
      <c r="MJ844" s="12"/>
      <c r="MK844" s="12"/>
      <c r="ML844" s="12"/>
      <c r="MM844" s="12"/>
      <c r="MN844" s="12"/>
      <c r="MO844" s="12"/>
      <c r="MP844" s="12"/>
      <c r="MQ844" s="12"/>
      <c r="MR844" s="12"/>
      <c r="MS844" s="12"/>
      <c r="MT844" s="12"/>
      <c r="MU844" s="12"/>
      <c r="MV844" s="12"/>
      <c r="MW844" s="12"/>
      <c r="MX844" s="12"/>
      <c r="MY844" s="12"/>
      <c r="MZ844" s="12"/>
      <c r="NA844" s="12"/>
      <c r="NB844" s="12"/>
      <c r="NC844" s="12"/>
      <c r="ND844" s="12"/>
      <c r="NE844" s="12"/>
      <c r="NF844" s="12"/>
      <c r="NG844" s="12"/>
      <c r="NH844" s="12"/>
      <c r="NI844" s="12"/>
      <c r="NJ844" s="12"/>
      <c r="NK844" s="12"/>
      <c r="NL844" s="12"/>
      <c r="NM844" s="12"/>
      <c r="NN844" s="12"/>
      <c r="NO844" s="12"/>
      <c r="NP844" s="12"/>
      <c r="NQ844" s="12"/>
      <c r="NR844" s="12"/>
      <c r="NS844" s="12"/>
      <c r="NT844" s="12"/>
      <c r="NU844" s="12"/>
      <c r="NV844" s="12"/>
      <c r="NW844" s="12"/>
      <c r="NX844" s="12"/>
      <c r="NY844" s="12"/>
      <c r="NZ844" s="12"/>
      <c r="OA844" s="12"/>
      <c r="OB844" s="12"/>
      <c r="OC844" s="12"/>
      <c r="OD844" s="12"/>
      <c r="OE844" s="12"/>
      <c r="OF844" s="12"/>
      <c r="OG844" s="12"/>
      <c r="OH844" s="12"/>
      <c r="OI844" s="12"/>
      <c r="OJ844" s="12"/>
      <c r="OK844" s="12"/>
      <c r="OL844" s="12"/>
      <c r="OM844" s="12"/>
      <c r="ON844" s="12"/>
      <c r="OO844" s="12"/>
      <c r="OP844" s="12"/>
      <c r="OQ844" s="12"/>
      <c r="OR844" s="12"/>
      <c r="OS844" s="12"/>
      <c r="OT844" s="12"/>
      <c r="OU844" s="12"/>
      <c r="OV844" s="12"/>
      <c r="OW844" s="12"/>
      <c r="OX844" s="12"/>
      <c r="OY844" s="12"/>
      <c r="OZ844" s="12"/>
      <c r="PA844" s="12"/>
      <c r="PB844" s="12"/>
      <c r="PC844" s="12"/>
      <c r="PD844" s="12"/>
      <c r="PE844" s="12"/>
      <c r="PF844" s="12"/>
      <c r="PG844" s="12"/>
      <c r="PH844" s="12"/>
      <c r="PI844" s="12"/>
      <c r="PJ844" s="12"/>
      <c r="PK844" s="12"/>
      <c r="PL844" s="12"/>
      <c r="PM844" s="12"/>
      <c r="PN844" s="12"/>
      <c r="PO844" s="12"/>
      <c r="PP844" s="12"/>
    </row>
    <row r="845">
      <c r="A845" s="452"/>
      <c r="B845" s="45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  <c r="HZ845" s="12"/>
      <c r="IA845" s="12"/>
      <c r="IB845" s="12"/>
      <c r="IC845" s="12"/>
      <c r="ID845" s="12"/>
      <c r="IE845" s="12"/>
      <c r="IF845" s="12"/>
      <c r="IG845" s="12"/>
      <c r="IH845" s="12"/>
      <c r="II845" s="12"/>
      <c r="IJ845" s="12"/>
      <c r="IK845" s="12"/>
      <c r="IL845" s="12"/>
      <c r="IM845" s="12"/>
      <c r="IN845" s="12"/>
      <c r="IO845" s="12"/>
      <c r="IP845" s="12"/>
      <c r="IQ845" s="12"/>
      <c r="IR845" s="12"/>
      <c r="IS845" s="12"/>
      <c r="IT845" s="12"/>
      <c r="IU845" s="12"/>
      <c r="IV845" s="12"/>
      <c r="IW845" s="12"/>
      <c r="IX845" s="12"/>
      <c r="IY845" s="12"/>
      <c r="IZ845" s="12"/>
      <c r="JA845" s="12"/>
      <c r="JB845" s="12"/>
      <c r="JC845" s="12"/>
      <c r="JD845" s="12"/>
      <c r="JE845" s="12"/>
      <c r="JF845" s="12"/>
      <c r="JG845" s="12"/>
      <c r="JH845" s="12"/>
      <c r="JI845" s="12"/>
      <c r="JJ845" s="12"/>
      <c r="JK845" s="12"/>
      <c r="JL845" s="12"/>
      <c r="JM845" s="12"/>
      <c r="JN845" s="12"/>
      <c r="JO845" s="12"/>
      <c r="JP845" s="12"/>
      <c r="JQ845" s="12"/>
      <c r="JR845" s="12"/>
      <c r="JS845" s="12"/>
      <c r="JT845" s="12"/>
      <c r="JU845" s="12"/>
      <c r="JV845" s="12"/>
      <c r="JW845" s="12"/>
      <c r="JX845" s="12"/>
      <c r="JY845" s="12"/>
      <c r="JZ845" s="12"/>
      <c r="KA845" s="12"/>
      <c r="KB845" s="12"/>
      <c r="KC845" s="12"/>
      <c r="KD845" s="12"/>
      <c r="KE845" s="12"/>
      <c r="KF845" s="12"/>
      <c r="KG845" s="12"/>
      <c r="KH845" s="12"/>
      <c r="KI845" s="12"/>
      <c r="KJ845" s="12"/>
      <c r="KK845" s="12"/>
      <c r="KL845" s="12"/>
      <c r="KM845" s="12"/>
      <c r="KN845" s="12"/>
      <c r="KO845" s="12"/>
      <c r="KP845" s="12"/>
      <c r="KQ845" s="12"/>
      <c r="KR845" s="12"/>
      <c r="KS845" s="12"/>
      <c r="KT845" s="12"/>
      <c r="KU845" s="12"/>
      <c r="KV845" s="12"/>
      <c r="KW845" s="12"/>
      <c r="KX845" s="12"/>
      <c r="KY845" s="12"/>
      <c r="KZ845" s="12"/>
      <c r="LA845" s="12"/>
      <c r="LB845" s="12"/>
      <c r="LC845" s="12"/>
      <c r="LD845" s="12"/>
      <c r="LE845" s="12"/>
      <c r="LF845" s="12"/>
      <c r="LG845" s="12"/>
      <c r="LH845" s="12"/>
      <c r="LI845" s="12"/>
      <c r="LJ845" s="12"/>
      <c r="LK845" s="12"/>
      <c r="LL845" s="12"/>
      <c r="LM845" s="12"/>
      <c r="LN845" s="12"/>
      <c r="LO845" s="12"/>
      <c r="LP845" s="12"/>
      <c r="LQ845" s="12"/>
      <c r="LR845" s="12"/>
      <c r="LS845" s="12"/>
      <c r="LT845" s="12"/>
      <c r="LU845" s="12"/>
      <c r="LV845" s="12"/>
      <c r="LW845" s="12"/>
      <c r="LX845" s="12"/>
      <c r="LY845" s="12"/>
      <c r="LZ845" s="12"/>
      <c r="MA845" s="12"/>
      <c r="MB845" s="12"/>
      <c r="MC845" s="12"/>
      <c r="MD845" s="12"/>
      <c r="ME845" s="12"/>
      <c r="MF845" s="12"/>
      <c r="MG845" s="12"/>
      <c r="MH845" s="12"/>
      <c r="MI845" s="12"/>
      <c r="MJ845" s="12"/>
      <c r="MK845" s="12"/>
      <c r="ML845" s="12"/>
      <c r="MM845" s="12"/>
      <c r="MN845" s="12"/>
      <c r="MO845" s="12"/>
      <c r="MP845" s="12"/>
      <c r="MQ845" s="12"/>
      <c r="MR845" s="12"/>
      <c r="MS845" s="12"/>
      <c r="MT845" s="12"/>
      <c r="MU845" s="12"/>
      <c r="MV845" s="12"/>
      <c r="MW845" s="12"/>
      <c r="MX845" s="12"/>
      <c r="MY845" s="12"/>
      <c r="MZ845" s="12"/>
      <c r="NA845" s="12"/>
      <c r="NB845" s="12"/>
      <c r="NC845" s="12"/>
      <c r="ND845" s="12"/>
      <c r="NE845" s="12"/>
      <c r="NF845" s="12"/>
      <c r="NG845" s="12"/>
      <c r="NH845" s="12"/>
      <c r="NI845" s="12"/>
      <c r="NJ845" s="12"/>
      <c r="NK845" s="12"/>
      <c r="NL845" s="12"/>
      <c r="NM845" s="12"/>
      <c r="NN845" s="12"/>
      <c r="NO845" s="12"/>
      <c r="NP845" s="12"/>
      <c r="NQ845" s="12"/>
      <c r="NR845" s="12"/>
      <c r="NS845" s="12"/>
      <c r="NT845" s="12"/>
      <c r="NU845" s="12"/>
      <c r="NV845" s="12"/>
      <c r="NW845" s="12"/>
      <c r="NX845" s="12"/>
      <c r="NY845" s="12"/>
      <c r="NZ845" s="12"/>
      <c r="OA845" s="12"/>
      <c r="OB845" s="12"/>
      <c r="OC845" s="12"/>
      <c r="OD845" s="12"/>
      <c r="OE845" s="12"/>
      <c r="OF845" s="12"/>
      <c r="OG845" s="12"/>
      <c r="OH845" s="12"/>
      <c r="OI845" s="12"/>
      <c r="OJ845" s="12"/>
      <c r="OK845" s="12"/>
      <c r="OL845" s="12"/>
      <c r="OM845" s="12"/>
      <c r="ON845" s="12"/>
      <c r="OO845" s="12"/>
      <c r="OP845" s="12"/>
      <c r="OQ845" s="12"/>
      <c r="OR845" s="12"/>
      <c r="OS845" s="12"/>
      <c r="OT845" s="12"/>
      <c r="OU845" s="12"/>
      <c r="OV845" s="12"/>
      <c r="OW845" s="12"/>
      <c r="OX845" s="12"/>
      <c r="OY845" s="12"/>
      <c r="OZ845" s="12"/>
      <c r="PA845" s="12"/>
      <c r="PB845" s="12"/>
      <c r="PC845" s="12"/>
      <c r="PD845" s="12"/>
      <c r="PE845" s="12"/>
      <c r="PF845" s="12"/>
      <c r="PG845" s="12"/>
      <c r="PH845" s="12"/>
      <c r="PI845" s="12"/>
      <c r="PJ845" s="12"/>
      <c r="PK845" s="12"/>
      <c r="PL845" s="12"/>
      <c r="PM845" s="12"/>
      <c r="PN845" s="12"/>
      <c r="PO845" s="12"/>
      <c r="PP845" s="12"/>
    </row>
    <row r="846">
      <c r="A846" s="452"/>
      <c r="B846" s="45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  <c r="IB846" s="12"/>
      <c r="IC846" s="12"/>
      <c r="ID846" s="12"/>
      <c r="IE846" s="12"/>
      <c r="IF846" s="12"/>
      <c r="IG846" s="12"/>
      <c r="IH846" s="12"/>
      <c r="II846" s="12"/>
      <c r="IJ846" s="12"/>
      <c r="IK846" s="12"/>
      <c r="IL846" s="12"/>
      <c r="IM846" s="12"/>
      <c r="IN846" s="12"/>
      <c r="IO846" s="12"/>
      <c r="IP846" s="12"/>
      <c r="IQ846" s="12"/>
      <c r="IR846" s="12"/>
      <c r="IS846" s="12"/>
      <c r="IT846" s="12"/>
      <c r="IU846" s="12"/>
      <c r="IV846" s="12"/>
      <c r="IW846" s="12"/>
      <c r="IX846" s="12"/>
      <c r="IY846" s="12"/>
      <c r="IZ846" s="12"/>
      <c r="JA846" s="12"/>
      <c r="JB846" s="12"/>
      <c r="JC846" s="12"/>
      <c r="JD846" s="12"/>
      <c r="JE846" s="12"/>
      <c r="JF846" s="12"/>
      <c r="JG846" s="12"/>
      <c r="JH846" s="12"/>
      <c r="JI846" s="12"/>
      <c r="JJ846" s="12"/>
      <c r="JK846" s="12"/>
      <c r="JL846" s="12"/>
      <c r="JM846" s="12"/>
      <c r="JN846" s="12"/>
      <c r="JO846" s="12"/>
      <c r="JP846" s="12"/>
      <c r="JQ846" s="12"/>
      <c r="JR846" s="12"/>
      <c r="JS846" s="12"/>
      <c r="JT846" s="12"/>
      <c r="JU846" s="12"/>
      <c r="JV846" s="12"/>
      <c r="JW846" s="12"/>
      <c r="JX846" s="12"/>
      <c r="JY846" s="12"/>
      <c r="JZ846" s="12"/>
      <c r="KA846" s="12"/>
      <c r="KB846" s="12"/>
      <c r="KC846" s="12"/>
      <c r="KD846" s="12"/>
      <c r="KE846" s="12"/>
      <c r="KF846" s="12"/>
      <c r="KG846" s="12"/>
      <c r="KH846" s="12"/>
      <c r="KI846" s="12"/>
      <c r="KJ846" s="12"/>
      <c r="KK846" s="12"/>
      <c r="KL846" s="12"/>
      <c r="KM846" s="12"/>
      <c r="KN846" s="12"/>
      <c r="KO846" s="12"/>
      <c r="KP846" s="12"/>
      <c r="KQ846" s="12"/>
      <c r="KR846" s="12"/>
      <c r="KS846" s="12"/>
      <c r="KT846" s="12"/>
      <c r="KU846" s="12"/>
      <c r="KV846" s="12"/>
      <c r="KW846" s="12"/>
      <c r="KX846" s="12"/>
      <c r="KY846" s="12"/>
      <c r="KZ846" s="12"/>
      <c r="LA846" s="12"/>
      <c r="LB846" s="12"/>
      <c r="LC846" s="12"/>
      <c r="LD846" s="12"/>
      <c r="LE846" s="12"/>
      <c r="LF846" s="12"/>
      <c r="LG846" s="12"/>
      <c r="LH846" s="12"/>
      <c r="LI846" s="12"/>
      <c r="LJ846" s="12"/>
      <c r="LK846" s="12"/>
      <c r="LL846" s="12"/>
      <c r="LM846" s="12"/>
      <c r="LN846" s="12"/>
      <c r="LO846" s="12"/>
      <c r="LP846" s="12"/>
      <c r="LQ846" s="12"/>
      <c r="LR846" s="12"/>
      <c r="LS846" s="12"/>
      <c r="LT846" s="12"/>
      <c r="LU846" s="12"/>
      <c r="LV846" s="12"/>
      <c r="LW846" s="12"/>
      <c r="LX846" s="12"/>
      <c r="LY846" s="12"/>
      <c r="LZ846" s="12"/>
      <c r="MA846" s="12"/>
      <c r="MB846" s="12"/>
      <c r="MC846" s="12"/>
      <c r="MD846" s="12"/>
      <c r="ME846" s="12"/>
      <c r="MF846" s="12"/>
      <c r="MG846" s="12"/>
      <c r="MH846" s="12"/>
      <c r="MI846" s="12"/>
      <c r="MJ846" s="12"/>
      <c r="MK846" s="12"/>
      <c r="ML846" s="12"/>
      <c r="MM846" s="12"/>
      <c r="MN846" s="12"/>
      <c r="MO846" s="12"/>
      <c r="MP846" s="12"/>
      <c r="MQ846" s="12"/>
      <c r="MR846" s="12"/>
      <c r="MS846" s="12"/>
      <c r="MT846" s="12"/>
      <c r="MU846" s="12"/>
      <c r="MV846" s="12"/>
      <c r="MW846" s="12"/>
      <c r="MX846" s="12"/>
      <c r="MY846" s="12"/>
      <c r="MZ846" s="12"/>
      <c r="NA846" s="12"/>
      <c r="NB846" s="12"/>
      <c r="NC846" s="12"/>
      <c r="ND846" s="12"/>
      <c r="NE846" s="12"/>
      <c r="NF846" s="12"/>
      <c r="NG846" s="12"/>
      <c r="NH846" s="12"/>
      <c r="NI846" s="12"/>
      <c r="NJ846" s="12"/>
      <c r="NK846" s="12"/>
      <c r="NL846" s="12"/>
      <c r="NM846" s="12"/>
      <c r="NN846" s="12"/>
      <c r="NO846" s="12"/>
      <c r="NP846" s="12"/>
      <c r="NQ846" s="12"/>
      <c r="NR846" s="12"/>
      <c r="NS846" s="12"/>
      <c r="NT846" s="12"/>
      <c r="NU846" s="12"/>
      <c r="NV846" s="12"/>
      <c r="NW846" s="12"/>
      <c r="NX846" s="12"/>
      <c r="NY846" s="12"/>
      <c r="NZ846" s="12"/>
      <c r="OA846" s="12"/>
      <c r="OB846" s="12"/>
      <c r="OC846" s="12"/>
      <c r="OD846" s="12"/>
      <c r="OE846" s="12"/>
      <c r="OF846" s="12"/>
      <c r="OG846" s="12"/>
      <c r="OH846" s="12"/>
      <c r="OI846" s="12"/>
      <c r="OJ846" s="12"/>
      <c r="OK846" s="12"/>
      <c r="OL846" s="12"/>
      <c r="OM846" s="12"/>
      <c r="ON846" s="12"/>
      <c r="OO846" s="12"/>
      <c r="OP846" s="12"/>
      <c r="OQ846" s="12"/>
      <c r="OR846" s="12"/>
      <c r="OS846" s="12"/>
      <c r="OT846" s="12"/>
      <c r="OU846" s="12"/>
      <c r="OV846" s="12"/>
      <c r="OW846" s="12"/>
      <c r="OX846" s="12"/>
      <c r="OY846" s="12"/>
      <c r="OZ846" s="12"/>
      <c r="PA846" s="12"/>
      <c r="PB846" s="12"/>
      <c r="PC846" s="12"/>
      <c r="PD846" s="12"/>
      <c r="PE846" s="12"/>
      <c r="PF846" s="12"/>
      <c r="PG846" s="12"/>
      <c r="PH846" s="12"/>
      <c r="PI846" s="12"/>
      <c r="PJ846" s="12"/>
      <c r="PK846" s="12"/>
      <c r="PL846" s="12"/>
      <c r="PM846" s="12"/>
      <c r="PN846" s="12"/>
      <c r="PO846" s="12"/>
      <c r="PP846" s="12"/>
    </row>
    <row r="847">
      <c r="A847" s="452"/>
      <c r="B847" s="45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  <c r="IB847" s="12"/>
      <c r="IC847" s="12"/>
      <c r="ID847" s="12"/>
      <c r="IE847" s="12"/>
      <c r="IF847" s="12"/>
      <c r="IG847" s="12"/>
      <c r="IH847" s="12"/>
      <c r="II847" s="12"/>
      <c r="IJ847" s="12"/>
      <c r="IK847" s="12"/>
      <c r="IL847" s="12"/>
      <c r="IM847" s="12"/>
      <c r="IN847" s="12"/>
      <c r="IO847" s="12"/>
      <c r="IP847" s="12"/>
      <c r="IQ847" s="12"/>
      <c r="IR847" s="12"/>
      <c r="IS847" s="12"/>
      <c r="IT847" s="12"/>
      <c r="IU847" s="12"/>
      <c r="IV847" s="12"/>
      <c r="IW847" s="12"/>
      <c r="IX847" s="12"/>
      <c r="IY847" s="12"/>
      <c r="IZ847" s="12"/>
      <c r="JA847" s="12"/>
      <c r="JB847" s="12"/>
      <c r="JC847" s="12"/>
      <c r="JD847" s="12"/>
      <c r="JE847" s="12"/>
      <c r="JF847" s="12"/>
      <c r="JG847" s="12"/>
      <c r="JH847" s="12"/>
      <c r="JI847" s="12"/>
      <c r="JJ847" s="12"/>
      <c r="JK847" s="12"/>
      <c r="JL847" s="12"/>
      <c r="JM847" s="12"/>
      <c r="JN847" s="12"/>
      <c r="JO847" s="12"/>
      <c r="JP847" s="12"/>
      <c r="JQ847" s="12"/>
      <c r="JR847" s="12"/>
      <c r="JS847" s="12"/>
      <c r="JT847" s="12"/>
      <c r="JU847" s="12"/>
      <c r="JV847" s="12"/>
      <c r="JW847" s="12"/>
      <c r="JX847" s="12"/>
      <c r="JY847" s="12"/>
      <c r="JZ847" s="12"/>
      <c r="KA847" s="12"/>
      <c r="KB847" s="12"/>
      <c r="KC847" s="12"/>
      <c r="KD847" s="12"/>
      <c r="KE847" s="12"/>
      <c r="KF847" s="12"/>
      <c r="KG847" s="12"/>
      <c r="KH847" s="12"/>
      <c r="KI847" s="12"/>
      <c r="KJ847" s="12"/>
      <c r="KK847" s="12"/>
      <c r="KL847" s="12"/>
      <c r="KM847" s="12"/>
      <c r="KN847" s="12"/>
      <c r="KO847" s="12"/>
      <c r="KP847" s="12"/>
      <c r="KQ847" s="12"/>
      <c r="KR847" s="12"/>
      <c r="KS847" s="12"/>
      <c r="KT847" s="12"/>
      <c r="KU847" s="12"/>
      <c r="KV847" s="12"/>
      <c r="KW847" s="12"/>
      <c r="KX847" s="12"/>
      <c r="KY847" s="12"/>
      <c r="KZ847" s="12"/>
      <c r="LA847" s="12"/>
      <c r="LB847" s="12"/>
      <c r="LC847" s="12"/>
      <c r="LD847" s="12"/>
      <c r="LE847" s="12"/>
      <c r="LF847" s="12"/>
      <c r="LG847" s="12"/>
      <c r="LH847" s="12"/>
      <c r="LI847" s="12"/>
      <c r="LJ847" s="12"/>
      <c r="LK847" s="12"/>
      <c r="LL847" s="12"/>
      <c r="LM847" s="12"/>
      <c r="LN847" s="12"/>
      <c r="LO847" s="12"/>
      <c r="LP847" s="12"/>
      <c r="LQ847" s="12"/>
      <c r="LR847" s="12"/>
      <c r="LS847" s="12"/>
      <c r="LT847" s="12"/>
      <c r="LU847" s="12"/>
      <c r="LV847" s="12"/>
      <c r="LW847" s="12"/>
      <c r="LX847" s="12"/>
      <c r="LY847" s="12"/>
      <c r="LZ847" s="12"/>
      <c r="MA847" s="12"/>
      <c r="MB847" s="12"/>
      <c r="MC847" s="12"/>
      <c r="MD847" s="12"/>
      <c r="ME847" s="12"/>
      <c r="MF847" s="12"/>
      <c r="MG847" s="12"/>
      <c r="MH847" s="12"/>
      <c r="MI847" s="12"/>
      <c r="MJ847" s="12"/>
      <c r="MK847" s="12"/>
      <c r="ML847" s="12"/>
      <c r="MM847" s="12"/>
      <c r="MN847" s="12"/>
      <c r="MO847" s="12"/>
      <c r="MP847" s="12"/>
      <c r="MQ847" s="12"/>
      <c r="MR847" s="12"/>
      <c r="MS847" s="12"/>
      <c r="MT847" s="12"/>
      <c r="MU847" s="12"/>
      <c r="MV847" s="12"/>
      <c r="MW847" s="12"/>
      <c r="MX847" s="12"/>
      <c r="MY847" s="12"/>
      <c r="MZ847" s="12"/>
      <c r="NA847" s="12"/>
      <c r="NB847" s="12"/>
      <c r="NC847" s="12"/>
      <c r="ND847" s="12"/>
      <c r="NE847" s="12"/>
      <c r="NF847" s="12"/>
      <c r="NG847" s="12"/>
      <c r="NH847" s="12"/>
      <c r="NI847" s="12"/>
      <c r="NJ847" s="12"/>
      <c r="NK847" s="12"/>
      <c r="NL847" s="12"/>
      <c r="NM847" s="12"/>
      <c r="NN847" s="12"/>
      <c r="NO847" s="12"/>
      <c r="NP847" s="12"/>
      <c r="NQ847" s="12"/>
      <c r="NR847" s="12"/>
      <c r="NS847" s="12"/>
      <c r="NT847" s="12"/>
      <c r="NU847" s="12"/>
      <c r="NV847" s="12"/>
      <c r="NW847" s="12"/>
      <c r="NX847" s="12"/>
      <c r="NY847" s="12"/>
      <c r="NZ847" s="12"/>
      <c r="OA847" s="12"/>
      <c r="OB847" s="12"/>
      <c r="OC847" s="12"/>
      <c r="OD847" s="12"/>
      <c r="OE847" s="12"/>
      <c r="OF847" s="12"/>
      <c r="OG847" s="12"/>
      <c r="OH847" s="12"/>
      <c r="OI847" s="12"/>
      <c r="OJ847" s="12"/>
      <c r="OK847" s="12"/>
      <c r="OL847" s="12"/>
      <c r="OM847" s="12"/>
      <c r="ON847" s="12"/>
      <c r="OO847" s="12"/>
      <c r="OP847" s="12"/>
      <c r="OQ847" s="12"/>
      <c r="OR847" s="12"/>
      <c r="OS847" s="12"/>
      <c r="OT847" s="12"/>
      <c r="OU847" s="12"/>
      <c r="OV847" s="12"/>
      <c r="OW847" s="12"/>
      <c r="OX847" s="12"/>
      <c r="OY847" s="12"/>
      <c r="OZ847" s="12"/>
      <c r="PA847" s="12"/>
      <c r="PB847" s="12"/>
      <c r="PC847" s="12"/>
      <c r="PD847" s="12"/>
      <c r="PE847" s="12"/>
      <c r="PF847" s="12"/>
      <c r="PG847" s="12"/>
      <c r="PH847" s="12"/>
      <c r="PI847" s="12"/>
      <c r="PJ847" s="12"/>
      <c r="PK847" s="12"/>
      <c r="PL847" s="12"/>
      <c r="PM847" s="12"/>
      <c r="PN847" s="12"/>
      <c r="PO847" s="12"/>
      <c r="PP847" s="12"/>
    </row>
    <row r="848">
      <c r="A848" s="452"/>
      <c r="B848" s="45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  <c r="IB848" s="12"/>
      <c r="IC848" s="12"/>
      <c r="ID848" s="12"/>
      <c r="IE848" s="12"/>
      <c r="IF848" s="12"/>
      <c r="IG848" s="12"/>
      <c r="IH848" s="12"/>
      <c r="II848" s="12"/>
      <c r="IJ848" s="12"/>
      <c r="IK848" s="12"/>
      <c r="IL848" s="12"/>
      <c r="IM848" s="12"/>
      <c r="IN848" s="12"/>
      <c r="IO848" s="12"/>
      <c r="IP848" s="12"/>
      <c r="IQ848" s="12"/>
      <c r="IR848" s="12"/>
      <c r="IS848" s="12"/>
      <c r="IT848" s="12"/>
      <c r="IU848" s="12"/>
      <c r="IV848" s="12"/>
      <c r="IW848" s="12"/>
      <c r="IX848" s="12"/>
      <c r="IY848" s="12"/>
      <c r="IZ848" s="12"/>
      <c r="JA848" s="12"/>
      <c r="JB848" s="12"/>
      <c r="JC848" s="12"/>
      <c r="JD848" s="12"/>
      <c r="JE848" s="12"/>
      <c r="JF848" s="12"/>
      <c r="JG848" s="12"/>
      <c r="JH848" s="12"/>
      <c r="JI848" s="12"/>
      <c r="JJ848" s="12"/>
      <c r="JK848" s="12"/>
      <c r="JL848" s="12"/>
      <c r="JM848" s="12"/>
      <c r="JN848" s="12"/>
      <c r="JO848" s="12"/>
      <c r="JP848" s="12"/>
      <c r="JQ848" s="12"/>
      <c r="JR848" s="12"/>
      <c r="JS848" s="12"/>
      <c r="JT848" s="12"/>
      <c r="JU848" s="12"/>
      <c r="JV848" s="12"/>
      <c r="JW848" s="12"/>
      <c r="JX848" s="12"/>
      <c r="JY848" s="12"/>
      <c r="JZ848" s="12"/>
      <c r="KA848" s="12"/>
      <c r="KB848" s="12"/>
      <c r="KC848" s="12"/>
      <c r="KD848" s="12"/>
      <c r="KE848" s="12"/>
      <c r="KF848" s="12"/>
      <c r="KG848" s="12"/>
      <c r="KH848" s="12"/>
      <c r="KI848" s="12"/>
      <c r="KJ848" s="12"/>
      <c r="KK848" s="12"/>
      <c r="KL848" s="12"/>
      <c r="KM848" s="12"/>
      <c r="KN848" s="12"/>
      <c r="KO848" s="12"/>
      <c r="KP848" s="12"/>
      <c r="KQ848" s="12"/>
      <c r="KR848" s="12"/>
      <c r="KS848" s="12"/>
      <c r="KT848" s="12"/>
      <c r="KU848" s="12"/>
      <c r="KV848" s="12"/>
      <c r="KW848" s="12"/>
      <c r="KX848" s="12"/>
      <c r="KY848" s="12"/>
      <c r="KZ848" s="12"/>
      <c r="LA848" s="12"/>
      <c r="LB848" s="12"/>
      <c r="LC848" s="12"/>
      <c r="LD848" s="12"/>
      <c r="LE848" s="12"/>
      <c r="LF848" s="12"/>
      <c r="LG848" s="12"/>
      <c r="LH848" s="12"/>
      <c r="LI848" s="12"/>
      <c r="LJ848" s="12"/>
      <c r="LK848" s="12"/>
      <c r="LL848" s="12"/>
      <c r="LM848" s="12"/>
      <c r="LN848" s="12"/>
      <c r="LO848" s="12"/>
      <c r="LP848" s="12"/>
      <c r="LQ848" s="12"/>
      <c r="LR848" s="12"/>
      <c r="LS848" s="12"/>
      <c r="LT848" s="12"/>
      <c r="LU848" s="12"/>
      <c r="LV848" s="12"/>
      <c r="LW848" s="12"/>
      <c r="LX848" s="12"/>
      <c r="LY848" s="12"/>
      <c r="LZ848" s="12"/>
      <c r="MA848" s="12"/>
      <c r="MB848" s="12"/>
      <c r="MC848" s="12"/>
      <c r="MD848" s="12"/>
      <c r="ME848" s="12"/>
      <c r="MF848" s="12"/>
      <c r="MG848" s="12"/>
      <c r="MH848" s="12"/>
      <c r="MI848" s="12"/>
      <c r="MJ848" s="12"/>
      <c r="MK848" s="12"/>
      <c r="ML848" s="12"/>
      <c r="MM848" s="12"/>
      <c r="MN848" s="12"/>
      <c r="MO848" s="12"/>
      <c r="MP848" s="12"/>
      <c r="MQ848" s="12"/>
      <c r="MR848" s="12"/>
      <c r="MS848" s="12"/>
      <c r="MT848" s="12"/>
      <c r="MU848" s="12"/>
      <c r="MV848" s="12"/>
      <c r="MW848" s="12"/>
      <c r="MX848" s="12"/>
      <c r="MY848" s="12"/>
      <c r="MZ848" s="12"/>
      <c r="NA848" s="12"/>
      <c r="NB848" s="12"/>
      <c r="NC848" s="12"/>
      <c r="ND848" s="12"/>
      <c r="NE848" s="12"/>
      <c r="NF848" s="12"/>
      <c r="NG848" s="12"/>
      <c r="NH848" s="12"/>
      <c r="NI848" s="12"/>
      <c r="NJ848" s="12"/>
      <c r="NK848" s="12"/>
      <c r="NL848" s="12"/>
      <c r="NM848" s="12"/>
      <c r="NN848" s="12"/>
      <c r="NO848" s="12"/>
      <c r="NP848" s="12"/>
      <c r="NQ848" s="12"/>
      <c r="NR848" s="12"/>
      <c r="NS848" s="12"/>
      <c r="NT848" s="12"/>
      <c r="NU848" s="12"/>
      <c r="NV848" s="12"/>
      <c r="NW848" s="12"/>
      <c r="NX848" s="12"/>
      <c r="NY848" s="12"/>
      <c r="NZ848" s="12"/>
      <c r="OA848" s="12"/>
      <c r="OB848" s="12"/>
      <c r="OC848" s="12"/>
      <c r="OD848" s="12"/>
      <c r="OE848" s="12"/>
      <c r="OF848" s="12"/>
      <c r="OG848" s="12"/>
      <c r="OH848" s="12"/>
      <c r="OI848" s="12"/>
      <c r="OJ848" s="12"/>
      <c r="OK848" s="12"/>
      <c r="OL848" s="12"/>
      <c r="OM848" s="12"/>
      <c r="ON848" s="12"/>
      <c r="OO848" s="12"/>
      <c r="OP848" s="12"/>
      <c r="OQ848" s="12"/>
      <c r="OR848" s="12"/>
      <c r="OS848" s="12"/>
      <c r="OT848" s="12"/>
      <c r="OU848" s="12"/>
      <c r="OV848" s="12"/>
      <c r="OW848" s="12"/>
      <c r="OX848" s="12"/>
      <c r="OY848" s="12"/>
      <c r="OZ848" s="12"/>
      <c r="PA848" s="12"/>
      <c r="PB848" s="12"/>
      <c r="PC848" s="12"/>
      <c r="PD848" s="12"/>
      <c r="PE848" s="12"/>
      <c r="PF848" s="12"/>
      <c r="PG848" s="12"/>
      <c r="PH848" s="12"/>
      <c r="PI848" s="12"/>
      <c r="PJ848" s="12"/>
      <c r="PK848" s="12"/>
      <c r="PL848" s="12"/>
      <c r="PM848" s="12"/>
      <c r="PN848" s="12"/>
      <c r="PO848" s="12"/>
      <c r="PP848" s="12"/>
    </row>
    <row r="849">
      <c r="A849" s="452"/>
      <c r="B849" s="45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  <c r="HZ849" s="12"/>
      <c r="IA849" s="12"/>
      <c r="IB849" s="12"/>
      <c r="IC849" s="12"/>
      <c r="ID849" s="12"/>
      <c r="IE849" s="12"/>
      <c r="IF849" s="12"/>
      <c r="IG849" s="12"/>
      <c r="IH849" s="12"/>
      <c r="II849" s="12"/>
      <c r="IJ849" s="12"/>
      <c r="IK849" s="12"/>
      <c r="IL849" s="12"/>
      <c r="IM849" s="12"/>
      <c r="IN849" s="12"/>
      <c r="IO849" s="12"/>
      <c r="IP849" s="12"/>
      <c r="IQ849" s="12"/>
      <c r="IR849" s="12"/>
      <c r="IS849" s="12"/>
      <c r="IT849" s="12"/>
      <c r="IU849" s="12"/>
      <c r="IV849" s="12"/>
      <c r="IW849" s="12"/>
      <c r="IX849" s="12"/>
      <c r="IY849" s="12"/>
      <c r="IZ849" s="12"/>
      <c r="JA849" s="12"/>
      <c r="JB849" s="12"/>
      <c r="JC849" s="12"/>
      <c r="JD849" s="12"/>
      <c r="JE849" s="12"/>
      <c r="JF849" s="12"/>
      <c r="JG849" s="12"/>
      <c r="JH849" s="12"/>
      <c r="JI849" s="12"/>
      <c r="JJ849" s="12"/>
      <c r="JK849" s="12"/>
      <c r="JL849" s="12"/>
      <c r="JM849" s="12"/>
      <c r="JN849" s="12"/>
      <c r="JO849" s="12"/>
      <c r="JP849" s="12"/>
      <c r="JQ849" s="12"/>
      <c r="JR849" s="12"/>
      <c r="JS849" s="12"/>
      <c r="JT849" s="12"/>
      <c r="JU849" s="12"/>
      <c r="JV849" s="12"/>
      <c r="JW849" s="12"/>
      <c r="JX849" s="12"/>
      <c r="JY849" s="12"/>
      <c r="JZ849" s="12"/>
      <c r="KA849" s="12"/>
      <c r="KB849" s="12"/>
      <c r="KC849" s="12"/>
      <c r="KD849" s="12"/>
      <c r="KE849" s="12"/>
      <c r="KF849" s="12"/>
      <c r="KG849" s="12"/>
      <c r="KH849" s="12"/>
      <c r="KI849" s="12"/>
      <c r="KJ849" s="12"/>
      <c r="KK849" s="12"/>
      <c r="KL849" s="12"/>
      <c r="KM849" s="12"/>
      <c r="KN849" s="12"/>
      <c r="KO849" s="12"/>
      <c r="KP849" s="12"/>
      <c r="KQ849" s="12"/>
      <c r="KR849" s="12"/>
      <c r="KS849" s="12"/>
      <c r="KT849" s="12"/>
      <c r="KU849" s="12"/>
      <c r="KV849" s="12"/>
      <c r="KW849" s="12"/>
      <c r="KX849" s="12"/>
      <c r="KY849" s="12"/>
      <c r="KZ849" s="12"/>
      <c r="LA849" s="12"/>
      <c r="LB849" s="12"/>
      <c r="LC849" s="12"/>
      <c r="LD849" s="12"/>
      <c r="LE849" s="12"/>
      <c r="LF849" s="12"/>
      <c r="LG849" s="12"/>
      <c r="LH849" s="12"/>
      <c r="LI849" s="12"/>
      <c r="LJ849" s="12"/>
      <c r="LK849" s="12"/>
      <c r="LL849" s="12"/>
      <c r="LM849" s="12"/>
      <c r="LN849" s="12"/>
      <c r="LO849" s="12"/>
      <c r="LP849" s="12"/>
      <c r="LQ849" s="12"/>
      <c r="LR849" s="12"/>
      <c r="LS849" s="12"/>
      <c r="LT849" s="12"/>
      <c r="LU849" s="12"/>
      <c r="LV849" s="12"/>
      <c r="LW849" s="12"/>
      <c r="LX849" s="12"/>
      <c r="LY849" s="12"/>
      <c r="LZ849" s="12"/>
      <c r="MA849" s="12"/>
      <c r="MB849" s="12"/>
      <c r="MC849" s="12"/>
      <c r="MD849" s="12"/>
      <c r="ME849" s="12"/>
      <c r="MF849" s="12"/>
      <c r="MG849" s="12"/>
      <c r="MH849" s="12"/>
      <c r="MI849" s="12"/>
      <c r="MJ849" s="12"/>
      <c r="MK849" s="12"/>
      <c r="ML849" s="12"/>
      <c r="MM849" s="12"/>
      <c r="MN849" s="12"/>
      <c r="MO849" s="12"/>
      <c r="MP849" s="12"/>
      <c r="MQ849" s="12"/>
      <c r="MR849" s="12"/>
      <c r="MS849" s="12"/>
      <c r="MT849" s="12"/>
      <c r="MU849" s="12"/>
      <c r="MV849" s="12"/>
      <c r="MW849" s="12"/>
      <c r="MX849" s="12"/>
      <c r="MY849" s="12"/>
      <c r="MZ849" s="12"/>
      <c r="NA849" s="12"/>
      <c r="NB849" s="12"/>
      <c r="NC849" s="12"/>
      <c r="ND849" s="12"/>
      <c r="NE849" s="12"/>
      <c r="NF849" s="12"/>
      <c r="NG849" s="12"/>
      <c r="NH849" s="12"/>
      <c r="NI849" s="12"/>
      <c r="NJ849" s="12"/>
      <c r="NK849" s="12"/>
      <c r="NL849" s="12"/>
      <c r="NM849" s="12"/>
      <c r="NN849" s="12"/>
      <c r="NO849" s="12"/>
      <c r="NP849" s="12"/>
      <c r="NQ849" s="12"/>
      <c r="NR849" s="12"/>
      <c r="NS849" s="12"/>
      <c r="NT849" s="12"/>
      <c r="NU849" s="12"/>
      <c r="NV849" s="12"/>
      <c r="NW849" s="12"/>
      <c r="NX849" s="12"/>
      <c r="NY849" s="12"/>
      <c r="NZ849" s="12"/>
      <c r="OA849" s="12"/>
      <c r="OB849" s="12"/>
      <c r="OC849" s="12"/>
      <c r="OD849" s="12"/>
      <c r="OE849" s="12"/>
      <c r="OF849" s="12"/>
      <c r="OG849" s="12"/>
      <c r="OH849" s="12"/>
      <c r="OI849" s="12"/>
      <c r="OJ849" s="12"/>
      <c r="OK849" s="12"/>
      <c r="OL849" s="12"/>
      <c r="OM849" s="12"/>
      <c r="ON849" s="12"/>
      <c r="OO849" s="12"/>
      <c r="OP849" s="12"/>
      <c r="OQ849" s="12"/>
      <c r="OR849" s="12"/>
      <c r="OS849" s="12"/>
      <c r="OT849" s="12"/>
      <c r="OU849" s="12"/>
      <c r="OV849" s="12"/>
      <c r="OW849" s="12"/>
      <c r="OX849" s="12"/>
      <c r="OY849" s="12"/>
      <c r="OZ849" s="12"/>
      <c r="PA849" s="12"/>
      <c r="PB849" s="12"/>
      <c r="PC849" s="12"/>
      <c r="PD849" s="12"/>
      <c r="PE849" s="12"/>
      <c r="PF849" s="12"/>
      <c r="PG849" s="12"/>
      <c r="PH849" s="12"/>
      <c r="PI849" s="12"/>
      <c r="PJ849" s="12"/>
      <c r="PK849" s="12"/>
      <c r="PL849" s="12"/>
      <c r="PM849" s="12"/>
      <c r="PN849" s="12"/>
      <c r="PO849" s="12"/>
      <c r="PP849" s="12"/>
    </row>
    <row r="850">
      <c r="A850" s="452"/>
      <c r="B850" s="45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  <c r="IU850" s="12"/>
      <c r="IV850" s="12"/>
      <c r="IW850" s="12"/>
      <c r="IX850" s="12"/>
      <c r="IY850" s="12"/>
      <c r="IZ850" s="12"/>
      <c r="JA850" s="12"/>
      <c r="JB850" s="12"/>
      <c r="JC850" s="12"/>
      <c r="JD850" s="12"/>
      <c r="JE850" s="12"/>
      <c r="JF850" s="12"/>
      <c r="JG850" s="12"/>
      <c r="JH850" s="12"/>
      <c r="JI850" s="12"/>
      <c r="JJ850" s="12"/>
      <c r="JK850" s="12"/>
      <c r="JL850" s="12"/>
      <c r="JM850" s="12"/>
      <c r="JN850" s="12"/>
      <c r="JO850" s="12"/>
      <c r="JP850" s="12"/>
      <c r="JQ850" s="12"/>
      <c r="JR850" s="12"/>
      <c r="JS850" s="12"/>
      <c r="JT850" s="12"/>
      <c r="JU850" s="12"/>
      <c r="JV850" s="12"/>
      <c r="JW850" s="12"/>
      <c r="JX850" s="12"/>
      <c r="JY850" s="12"/>
      <c r="JZ850" s="12"/>
      <c r="KA850" s="12"/>
      <c r="KB850" s="12"/>
      <c r="KC850" s="12"/>
      <c r="KD850" s="12"/>
      <c r="KE850" s="12"/>
      <c r="KF850" s="12"/>
      <c r="KG850" s="12"/>
      <c r="KH850" s="12"/>
      <c r="KI850" s="12"/>
      <c r="KJ850" s="12"/>
      <c r="KK850" s="12"/>
      <c r="KL850" s="12"/>
      <c r="KM850" s="12"/>
      <c r="KN850" s="12"/>
      <c r="KO850" s="12"/>
      <c r="KP850" s="12"/>
      <c r="KQ850" s="12"/>
      <c r="KR850" s="12"/>
      <c r="KS850" s="12"/>
      <c r="KT850" s="12"/>
      <c r="KU850" s="12"/>
      <c r="KV850" s="12"/>
      <c r="KW850" s="12"/>
      <c r="KX850" s="12"/>
      <c r="KY850" s="12"/>
      <c r="KZ850" s="12"/>
      <c r="LA850" s="12"/>
      <c r="LB850" s="12"/>
      <c r="LC850" s="12"/>
      <c r="LD850" s="12"/>
      <c r="LE850" s="12"/>
      <c r="LF850" s="12"/>
      <c r="LG850" s="12"/>
      <c r="LH850" s="12"/>
      <c r="LI850" s="12"/>
      <c r="LJ850" s="12"/>
      <c r="LK850" s="12"/>
      <c r="LL850" s="12"/>
      <c r="LM850" s="12"/>
      <c r="LN850" s="12"/>
      <c r="LO850" s="12"/>
      <c r="LP850" s="12"/>
      <c r="LQ850" s="12"/>
      <c r="LR850" s="12"/>
      <c r="LS850" s="12"/>
      <c r="LT850" s="12"/>
      <c r="LU850" s="12"/>
      <c r="LV850" s="12"/>
      <c r="LW850" s="12"/>
      <c r="LX850" s="12"/>
      <c r="LY850" s="12"/>
      <c r="LZ850" s="12"/>
      <c r="MA850" s="12"/>
      <c r="MB850" s="12"/>
      <c r="MC850" s="12"/>
      <c r="MD850" s="12"/>
      <c r="ME850" s="12"/>
      <c r="MF850" s="12"/>
      <c r="MG850" s="12"/>
      <c r="MH850" s="12"/>
      <c r="MI850" s="12"/>
      <c r="MJ850" s="12"/>
      <c r="MK850" s="12"/>
      <c r="ML850" s="12"/>
      <c r="MM850" s="12"/>
      <c r="MN850" s="12"/>
      <c r="MO850" s="12"/>
      <c r="MP850" s="12"/>
      <c r="MQ850" s="12"/>
      <c r="MR850" s="12"/>
      <c r="MS850" s="12"/>
      <c r="MT850" s="12"/>
      <c r="MU850" s="12"/>
      <c r="MV850" s="12"/>
      <c r="MW850" s="12"/>
      <c r="MX850" s="12"/>
      <c r="MY850" s="12"/>
      <c r="MZ850" s="12"/>
      <c r="NA850" s="12"/>
      <c r="NB850" s="12"/>
      <c r="NC850" s="12"/>
      <c r="ND850" s="12"/>
      <c r="NE850" s="12"/>
      <c r="NF850" s="12"/>
      <c r="NG850" s="12"/>
      <c r="NH850" s="12"/>
      <c r="NI850" s="12"/>
      <c r="NJ850" s="12"/>
      <c r="NK850" s="12"/>
      <c r="NL850" s="12"/>
      <c r="NM850" s="12"/>
      <c r="NN850" s="12"/>
      <c r="NO850" s="12"/>
      <c r="NP850" s="12"/>
      <c r="NQ850" s="12"/>
      <c r="NR850" s="12"/>
      <c r="NS850" s="12"/>
      <c r="NT850" s="12"/>
      <c r="NU850" s="12"/>
      <c r="NV850" s="12"/>
      <c r="NW850" s="12"/>
      <c r="NX850" s="12"/>
      <c r="NY850" s="12"/>
      <c r="NZ850" s="12"/>
      <c r="OA850" s="12"/>
      <c r="OB850" s="12"/>
      <c r="OC850" s="12"/>
      <c r="OD850" s="12"/>
      <c r="OE850" s="12"/>
      <c r="OF850" s="12"/>
      <c r="OG850" s="12"/>
      <c r="OH850" s="12"/>
      <c r="OI850" s="12"/>
      <c r="OJ850" s="12"/>
      <c r="OK850" s="12"/>
      <c r="OL850" s="12"/>
      <c r="OM850" s="12"/>
      <c r="ON850" s="12"/>
      <c r="OO850" s="12"/>
      <c r="OP850" s="12"/>
      <c r="OQ850" s="12"/>
      <c r="OR850" s="12"/>
      <c r="OS850" s="12"/>
      <c r="OT850" s="12"/>
      <c r="OU850" s="12"/>
      <c r="OV850" s="12"/>
      <c r="OW850" s="12"/>
      <c r="OX850" s="12"/>
      <c r="OY850" s="12"/>
      <c r="OZ850" s="12"/>
      <c r="PA850" s="12"/>
      <c r="PB850" s="12"/>
      <c r="PC850" s="12"/>
      <c r="PD850" s="12"/>
      <c r="PE850" s="12"/>
      <c r="PF850" s="12"/>
      <c r="PG850" s="12"/>
      <c r="PH850" s="12"/>
      <c r="PI850" s="12"/>
      <c r="PJ850" s="12"/>
      <c r="PK850" s="12"/>
      <c r="PL850" s="12"/>
      <c r="PM850" s="12"/>
      <c r="PN850" s="12"/>
      <c r="PO850" s="12"/>
      <c r="PP850" s="12"/>
    </row>
    <row r="851">
      <c r="A851" s="452"/>
      <c r="B851" s="45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  <c r="HZ851" s="12"/>
      <c r="IA851" s="12"/>
      <c r="IB851" s="12"/>
      <c r="IC851" s="12"/>
      <c r="ID851" s="12"/>
      <c r="IE851" s="12"/>
      <c r="IF851" s="12"/>
      <c r="IG851" s="12"/>
      <c r="IH851" s="12"/>
      <c r="II851" s="12"/>
      <c r="IJ851" s="12"/>
      <c r="IK851" s="12"/>
      <c r="IL851" s="12"/>
      <c r="IM851" s="12"/>
      <c r="IN851" s="12"/>
      <c r="IO851" s="12"/>
      <c r="IP851" s="12"/>
      <c r="IQ851" s="12"/>
      <c r="IR851" s="12"/>
      <c r="IS851" s="12"/>
      <c r="IT851" s="12"/>
      <c r="IU851" s="12"/>
      <c r="IV851" s="12"/>
      <c r="IW851" s="12"/>
      <c r="IX851" s="12"/>
      <c r="IY851" s="12"/>
      <c r="IZ851" s="12"/>
      <c r="JA851" s="12"/>
      <c r="JB851" s="12"/>
      <c r="JC851" s="12"/>
      <c r="JD851" s="12"/>
      <c r="JE851" s="12"/>
      <c r="JF851" s="12"/>
      <c r="JG851" s="12"/>
      <c r="JH851" s="12"/>
      <c r="JI851" s="12"/>
      <c r="JJ851" s="12"/>
      <c r="JK851" s="12"/>
      <c r="JL851" s="12"/>
      <c r="JM851" s="12"/>
      <c r="JN851" s="12"/>
      <c r="JO851" s="12"/>
      <c r="JP851" s="12"/>
      <c r="JQ851" s="12"/>
      <c r="JR851" s="12"/>
      <c r="JS851" s="12"/>
      <c r="JT851" s="12"/>
      <c r="JU851" s="12"/>
      <c r="JV851" s="12"/>
      <c r="JW851" s="12"/>
      <c r="JX851" s="12"/>
      <c r="JY851" s="12"/>
      <c r="JZ851" s="12"/>
      <c r="KA851" s="12"/>
      <c r="KB851" s="12"/>
      <c r="KC851" s="12"/>
      <c r="KD851" s="12"/>
      <c r="KE851" s="12"/>
      <c r="KF851" s="12"/>
      <c r="KG851" s="12"/>
      <c r="KH851" s="12"/>
      <c r="KI851" s="12"/>
      <c r="KJ851" s="12"/>
      <c r="KK851" s="12"/>
      <c r="KL851" s="12"/>
      <c r="KM851" s="12"/>
      <c r="KN851" s="12"/>
      <c r="KO851" s="12"/>
      <c r="KP851" s="12"/>
      <c r="KQ851" s="12"/>
      <c r="KR851" s="12"/>
      <c r="KS851" s="12"/>
      <c r="KT851" s="12"/>
      <c r="KU851" s="12"/>
      <c r="KV851" s="12"/>
      <c r="KW851" s="12"/>
      <c r="KX851" s="12"/>
      <c r="KY851" s="12"/>
      <c r="KZ851" s="12"/>
      <c r="LA851" s="12"/>
      <c r="LB851" s="12"/>
      <c r="LC851" s="12"/>
      <c r="LD851" s="12"/>
      <c r="LE851" s="12"/>
      <c r="LF851" s="12"/>
      <c r="LG851" s="12"/>
      <c r="LH851" s="12"/>
      <c r="LI851" s="12"/>
      <c r="LJ851" s="12"/>
      <c r="LK851" s="12"/>
      <c r="LL851" s="12"/>
      <c r="LM851" s="12"/>
      <c r="LN851" s="12"/>
      <c r="LO851" s="12"/>
      <c r="LP851" s="12"/>
      <c r="LQ851" s="12"/>
      <c r="LR851" s="12"/>
      <c r="LS851" s="12"/>
      <c r="LT851" s="12"/>
      <c r="LU851" s="12"/>
      <c r="LV851" s="12"/>
      <c r="LW851" s="12"/>
      <c r="LX851" s="12"/>
      <c r="LY851" s="12"/>
      <c r="LZ851" s="12"/>
      <c r="MA851" s="12"/>
      <c r="MB851" s="12"/>
      <c r="MC851" s="12"/>
      <c r="MD851" s="12"/>
      <c r="ME851" s="12"/>
      <c r="MF851" s="12"/>
      <c r="MG851" s="12"/>
      <c r="MH851" s="12"/>
      <c r="MI851" s="12"/>
      <c r="MJ851" s="12"/>
      <c r="MK851" s="12"/>
      <c r="ML851" s="12"/>
      <c r="MM851" s="12"/>
      <c r="MN851" s="12"/>
      <c r="MO851" s="12"/>
      <c r="MP851" s="12"/>
      <c r="MQ851" s="12"/>
      <c r="MR851" s="12"/>
      <c r="MS851" s="12"/>
      <c r="MT851" s="12"/>
      <c r="MU851" s="12"/>
      <c r="MV851" s="12"/>
      <c r="MW851" s="12"/>
      <c r="MX851" s="12"/>
      <c r="MY851" s="12"/>
      <c r="MZ851" s="12"/>
      <c r="NA851" s="12"/>
      <c r="NB851" s="12"/>
      <c r="NC851" s="12"/>
      <c r="ND851" s="12"/>
      <c r="NE851" s="12"/>
      <c r="NF851" s="12"/>
      <c r="NG851" s="12"/>
      <c r="NH851" s="12"/>
      <c r="NI851" s="12"/>
      <c r="NJ851" s="12"/>
      <c r="NK851" s="12"/>
      <c r="NL851" s="12"/>
      <c r="NM851" s="12"/>
      <c r="NN851" s="12"/>
      <c r="NO851" s="12"/>
      <c r="NP851" s="12"/>
      <c r="NQ851" s="12"/>
      <c r="NR851" s="12"/>
      <c r="NS851" s="12"/>
      <c r="NT851" s="12"/>
      <c r="NU851" s="12"/>
      <c r="NV851" s="12"/>
      <c r="NW851" s="12"/>
      <c r="NX851" s="12"/>
      <c r="NY851" s="12"/>
      <c r="NZ851" s="12"/>
      <c r="OA851" s="12"/>
      <c r="OB851" s="12"/>
      <c r="OC851" s="12"/>
      <c r="OD851" s="12"/>
      <c r="OE851" s="12"/>
      <c r="OF851" s="12"/>
      <c r="OG851" s="12"/>
      <c r="OH851" s="12"/>
      <c r="OI851" s="12"/>
      <c r="OJ851" s="12"/>
      <c r="OK851" s="12"/>
      <c r="OL851" s="12"/>
      <c r="OM851" s="12"/>
      <c r="ON851" s="12"/>
      <c r="OO851" s="12"/>
      <c r="OP851" s="12"/>
      <c r="OQ851" s="12"/>
      <c r="OR851" s="12"/>
      <c r="OS851" s="12"/>
      <c r="OT851" s="12"/>
      <c r="OU851" s="12"/>
      <c r="OV851" s="12"/>
      <c r="OW851" s="12"/>
      <c r="OX851" s="12"/>
      <c r="OY851" s="12"/>
      <c r="OZ851" s="12"/>
      <c r="PA851" s="12"/>
      <c r="PB851" s="12"/>
      <c r="PC851" s="12"/>
      <c r="PD851" s="12"/>
      <c r="PE851" s="12"/>
      <c r="PF851" s="12"/>
      <c r="PG851" s="12"/>
      <c r="PH851" s="12"/>
      <c r="PI851" s="12"/>
      <c r="PJ851" s="12"/>
      <c r="PK851" s="12"/>
      <c r="PL851" s="12"/>
      <c r="PM851" s="12"/>
      <c r="PN851" s="12"/>
      <c r="PO851" s="12"/>
      <c r="PP851" s="12"/>
    </row>
    <row r="852">
      <c r="A852" s="452"/>
      <c r="B852" s="45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  <c r="IB852" s="12"/>
      <c r="IC852" s="12"/>
      <c r="ID852" s="12"/>
      <c r="IE852" s="12"/>
      <c r="IF852" s="12"/>
      <c r="IG852" s="12"/>
      <c r="IH852" s="12"/>
      <c r="II852" s="12"/>
      <c r="IJ852" s="12"/>
      <c r="IK852" s="12"/>
      <c r="IL852" s="12"/>
      <c r="IM852" s="12"/>
      <c r="IN852" s="12"/>
      <c r="IO852" s="12"/>
      <c r="IP852" s="12"/>
      <c r="IQ852" s="12"/>
      <c r="IR852" s="12"/>
      <c r="IS852" s="12"/>
      <c r="IT852" s="12"/>
      <c r="IU852" s="12"/>
      <c r="IV852" s="12"/>
      <c r="IW852" s="12"/>
      <c r="IX852" s="12"/>
      <c r="IY852" s="12"/>
      <c r="IZ852" s="12"/>
      <c r="JA852" s="12"/>
      <c r="JB852" s="12"/>
      <c r="JC852" s="12"/>
      <c r="JD852" s="12"/>
      <c r="JE852" s="12"/>
      <c r="JF852" s="12"/>
      <c r="JG852" s="12"/>
      <c r="JH852" s="12"/>
      <c r="JI852" s="12"/>
      <c r="JJ852" s="12"/>
      <c r="JK852" s="12"/>
      <c r="JL852" s="12"/>
      <c r="JM852" s="12"/>
      <c r="JN852" s="12"/>
      <c r="JO852" s="12"/>
      <c r="JP852" s="12"/>
      <c r="JQ852" s="12"/>
      <c r="JR852" s="12"/>
      <c r="JS852" s="12"/>
      <c r="JT852" s="12"/>
      <c r="JU852" s="12"/>
      <c r="JV852" s="12"/>
      <c r="JW852" s="12"/>
      <c r="JX852" s="12"/>
      <c r="JY852" s="12"/>
      <c r="JZ852" s="12"/>
      <c r="KA852" s="12"/>
      <c r="KB852" s="12"/>
      <c r="KC852" s="12"/>
      <c r="KD852" s="12"/>
      <c r="KE852" s="12"/>
      <c r="KF852" s="12"/>
      <c r="KG852" s="12"/>
      <c r="KH852" s="12"/>
      <c r="KI852" s="12"/>
      <c r="KJ852" s="12"/>
      <c r="KK852" s="12"/>
      <c r="KL852" s="12"/>
      <c r="KM852" s="12"/>
      <c r="KN852" s="12"/>
      <c r="KO852" s="12"/>
      <c r="KP852" s="12"/>
      <c r="KQ852" s="12"/>
      <c r="KR852" s="12"/>
      <c r="KS852" s="12"/>
      <c r="KT852" s="12"/>
      <c r="KU852" s="12"/>
      <c r="KV852" s="12"/>
      <c r="KW852" s="12"/>
      <c r="KX852" s="12"/>
      <c r="KY852" s="12"/>
      <c r="KZ852" s="12"/>
      <c r="LA852" s="12"/>
      <c r="LB852" s="12"/>
      <c r="LC852" s="12"/>
      <c r="LD852" s="12"/>
      <c r="LE852" s="12"/>
      <c r="LF852" s="12"/>
      <c r="LG852" s="12"/>
      <c r="LH852" s="12"/>
      <c r="LI852" s="12"/>
      <c r="LJ852" s="12"/>
      <c r="LK852" s="12"/>
      <c r="LL852" s="12"/>
      <c r="LM852" s="12"/>
      <c r="LN852" s="12"/>
      <c r="LO852" s="12"/>
      <c r="LP852" s="12"/>
      <c r="LQ852" s="12"/>
      <c r="LR852" s="12"/>
      <c r="LS852" s="12"/>
      <c r="LT852" s="12"/>
      <c r="LU852" s="12"/>
      <c r="LV852" s="12"/>
      <c r="LW852" s="12"/>
      <c r="LX852" s="12"/>
      <c r="LY852" s="12"/>
      <c r="LZ852" s="12"/>
      <c r="MA852" s="12"/>
      <c r="MB852" s="12"/>
      <c r="MC852" s="12"/>
      <c r="MD852" s="12"/>
      <c r="ME852" s="12"/>
      <c r="MF852" s="12"/>
      <c r="MG852" s="12"/>
      <c r="MH852" s="12"/>
      <c r="MI852" s="12"/>
      <c r="MJ852" s="12"/>
      <c r="MK852" s="12"/>
      <c r="ML852" s="12"/>
      <c r="MM852" s="12"/>
      <c r="MN852" s="12"/>
      <c r="MO852" s="12"/>
      <c r="MP852" s="12"/>
      <c r="MQ852" s="12"/>
      <c r="MR852" s="12"/>
      <c r="MS852" s="12"/>
      <c r="MT852" s="12"/>
      <c r="MU852" s="12"/>
      <c r="MV852" s="12"/>
      <c r="MW852" s="12"/>
      <c r="MX852" s="12"/>
      <c r="MY852" s="12"/>
      <c r="MZ852" s="12"/>
      <c r="NA852" s="12"/>
      <c r="NB852" s="12"/>
      <c r="NC852" s="12"/>
      <c r="ND852" s="12"/>
      <c r="NE852" s="12"/>
      <c r="NF852" s="12"/>
      <c r="NG852" s="12"/>
      <c r="NH852" s="12"/>
      <c r="NI852" s="12"/>
      <c r="NJ852" s="12"/>
      <c r="NK852" s="12"/>
      <c r="NL852" s="12"/>
      <c r="NM852" s="12"/>
      <c r="NN852" s="12"/>
      <c r="NO852" s="12"/>
      <c r="NP852" s="12"/>
      <c r="NQ852" s="12"/>
      <c r="NR852" s="12"/>
      <c r="NS852" s="12"/>
      <c r="NT852" s="12"/>
      <c r="NU852" s="12"/>
      <c r="NV852" s="12"/>
      <c r="NW852" s="12"/>
      <c r="NX852" s="12"/>
      <c r="NY852" s="12"/>
      <c r="NZ852" s="12"/>
      <c r="OA852" s="12"/>
      <c r="OB852" s="12"/>
      <c r="OC852" s="12"/>
      <c r="OD852" s="12"/>
      <c r="OE852" s="12"/>
      <c r="OF852" s="12"/>
      <c r="OG852" s="12"/>
      <c r="OH852" s="12"/>
      <c r="OI852" s="12"/>
      <c r="OJ852" s="12"/>
      <c r="OK852" s="12"/>
      <c r="OL852" s="12"/>
      <c r="OM852" s="12"/>
      <c r="ON852" s="12"/>
      <c r="OO852" s="12"/>
      <c r="OP852" s="12"/>
      <c r="OQ852" s="12"/>
      <c r="OR852" s="12"/>
      <c r="OS852" s="12"/>
      <c r="OT852" s="12"/>
      <c r="OU852" s="12"/>
      <c r="OV852" s="12"/>
      <c r="OW852" s="12"/>
      <c r="OX852" s="12"/>
      <c r="OY852" s="12"/>
      <c r="OZ852" s="12"/>
      <c r="PA852" s="12"/>
      <c r="PB852" s="12"/>
      <c r="PC852" s="12"/>
      <c r="PD852" s="12"/>
      <c r="PE852" s="12"/>
      <c r="PF852" s="12"/>
      <c r="PG852" s="12"/>
      <c r="PH852" s="12"/>
      <c r="PI852" s="12"/>
      <c r="PJ852" s="12"/>
      <c r="PK852" s="12"/>
      <c r="PL852" s="12"/>
      <c r="PM852" s="12"/>
      <c r="PN852" s="12"/>
      <c r="PO852" s="12"/>
      <c r="PP852" s="12"/>
    </row>
    <row r="853">
      <c r="A853" s="452"/>
      <c r="B853" s="45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  <c r="HZ853" s="12"/>
      <c r="IA853" s="12"/>
      <c r="IB853" s="12"/>
      <c r="IC853" s="12"/>
      <c r="ID853" s="12"/>
      <c r="IE853" s="12"/>
      <c r="IF853" s="12"/>
      <c r="IG853" s="12"/>
      <c r="IH853" s="12"/>
      <c r="II853" s="12"/>
      <c r="IJ853" s="12"/>
      <c r="IK853" s="12"/>
      <c r="IL853" s="12"/>
      <c r="IM853" s="12"/>
      <c r="IN853" s="12"/>
      <c r="IO853" s="12"/>
      <c r="IP853" s="12"/>
      <c r="IQ853" s="12"/>
      <c r="IR853" s="12"/>
      <c r="IS853" s="12"/>
      <c r="IT853" s="12"/>
      <c r="IU853" s="12"/>
      <c r="IV853" s="12"/>
      <c r="IW853" s="12"/>
      <c r="IX853" s="12"/>
      <c r="IY853" s="12"/>
      <c r="IZ853" s="12"/>
      <c r="JA853" s="12"/>
      <c r="JB853" s="12"/>
      <c r="JC853" s="12"/>
      <c r="JD853" s="12"/>
      <c r="JE853" s="12"/>
      <c r="JF853" s="12"/>
      <c r="JG853" s="12"/>
      <c r="JH853" s="12"/>
      <c r="JI853" s="12"/>
      <c r="JJ853" s="12"/>
      <c r="JK853" s="12"/>
      <c r="JL853" s="12"/>
      <c r="JM853" s="12"/>
      <c r="JN853" s="12"/>
      <c r="JO853" s="12"/>
      <c r="JP853" s="12"/>
      <c r="JQ853" s="12"/>
      <c r="JR853" s="12"/>
      <c r="JS853" s="12"/>
      <c r="JT853" s="12"/>
      <c r="JU853" s="12"/>
      <c r="JV853" s="12"/>
      <c r="JW853" s="12"/>
      <c r="JX853" s="12"/>
      <c r="JY853" s="12"/>
      <c r="JZ853" s="12"/>
      <c r="KA853" s="12"/>
      <c r="KB853" s="12"/>
      <c r="KC853" s="12"/>
      <c r="KD853" s="12"/>
      <c r="KE853" s="12"/>
      <c r="KF853" s="12"/>
      <c r="KG853" s="12"/>
      <c r="KH853" s="12"/>
      <c r="KI853" s="12"/>
      <c r="KJ853" s="12"/>
      <c r="KK853" s="12"/>
      <c r="KL853" s="12"/>
      <c r="KM853" s="12"/>
      <c r="KN853" s="12"/>
      <c r="KO853" s="12"/>
      <c r="KP853" s="12"/>
      <c r="KQ853" s="12"/>
      <c r="KR853" s="12"/>
      <c r="KS853" s="12"/>
      <c r="KT853" s="12"/>
      <c r="KU853" s="12"/>
      <c r="KV853" s="12"/>
      <c r="KW853" s="12"/>
      <c r="KX853" s="12"/>
      <c r="KY853" s="12"/>
      <c r="KZ853" s="12"/>
      <c r="LA853" s="12"/>
      <c r="LB853" s="12"/>
      <c r="LC853" s="12"/>
      <c r="LD853" s="12"/>
      <c r="LE853" s="12"/>
      <c r="LF853" s="12"/>
      <c r="LG853" s="12"/>
      <c r="LH853" s="12"/>
      <c r="LI853" s="12"/>
      <c r="LJ853" s="12"/>
      <c r="LK853" s="12"/>
      <c r="LL853" s="12"/>
      <c r="LM853" s="12"/>
      <c r="LN853" s="12"/>
      <c r="LO853" s="12"/>
      <c r="LP853" s="12"/>
      <c r="LQ853" s="12"/>
      <c r="LR853" s="12"/>
      <c r="LS853" s="12"/>
      <c r="LT853" s="12"/>
      <c r="LU853" s="12"/>
      <c r="LV853" s="12"/>
      <c r="LW853" s="12"/>
      <c r="LX853" s="12"/>
      <c r="LY853" s="12"/>
      <c r="LZ853" s="12"/>
      <c r="MA853" s="12"/>
      <c r="MB853" s="12"/>
      <c r="MC853" s="12"/>
      <c r="MD853" s="12"/>
      <c r="ME853" s="12"/>
      <c r="MF853" s="12"/>
      <c r="MG853" s="12"/>
      <c r="MH853" s="12"/>
      <c r="MI853" s="12"/>
      <c r="MJ853" s="12"/>
      <c r="MK853" s="12"/>
      <c r="ML853" s="12"/>
      <c r="MM853" s="12"/>
      <c r="MN853" s="12"/>
      <c r="MO853" s="12"/>
      <c r="MP853" s="12"/>
      <c r="MQ853" s="12"/>
      <c r="MR853" s="12"/>
      <c r="MS853" s="12"/>
      <c r="MT853" s="12"/>
      <c r="MU853" s="12"/>
      <c r="MV853" s="12"/>
      <c r="MW853" s="12"/>
      <c r="MX853" s="12"/>
      <c r="MY853" s="12"/>
      <c r="MZ853" s="12"/>
      <c r="NA853" s="12"/>
      <c r="NB853" s="12"/>
      <c r="NC853" s="12"/>
      <c r="ND853" s="12"/>
      <c r="NE853" s="12"/>
      <c r="NF853" s="12"/>
      <c r="NG853" s="12"/>
      <c r="NH853" s="12"/>
      <c r="NI853" s="12"/>
      <c r="NJ853" s="12"/>
      <c r="NK853" s="12"/>
      <c r="NL853" s="12"/>
      <c r="NM853" s="12"/>
      <c r="NN853" s="12"/>
      <c r="NO853" s="12"/>
      <c r="NP853" s="12"/>
      <c r="NQ853" s="12"/>
      <c r="NR853" s="12"/>
      <c r="NS853" s="12"/>
      <c r="NT853" s="12"/>
      <c r="NU853" s="12"/>
      <c r="NV853" s="12"/>
      <c r="NW853" s="12"/>
      <c r="NX853" s="12"/>
      <c r="NY853" s="12"/>
      <c r="NZ853" s="12"/>
      <c r="OA853" s="12"/>
      <c r="OB853" s="12"/>
      <c r="OC853" s="12"/>
      <c r="OD853" s="12"/>
      <c r="OE853" s="12"/>
      <c r="OF853" s="12"/>
      <c r="OG853" s="12"/>
      <c r="OH853" s="12"/>
      <c r="OI853" s="12"/>
      <c r="OJ853" s="12"/>
      <c r="OK853" s="12"/>
      <c r="OL853" s="12"/>
      <c r="OM853" s="12"/>
      <c r="ON853" s="12"/>
      <c r="OO853" s="12"/>
      <c r="OP853" s="12"/>
      <c r="OQ853" s="12"/>
      <c r="OR853" s="12"/>
      <c r="OS853" s="12"/>
      <c r="OT853" s="12"/>
      <c r="OU853" s="12"/>
      <c r="OV853" s="12"/>
      <c r="OW853" s="12"/>
      <c r="OX853" s="12"/>
      <c r="OY853" s="12"/>
      <c r="OZ853" s="12"/>
      <c r="PA853" s="12"/>
      <c r="PB853" s="12"/>
      <c r="PC853" s="12"/>
      <c r="PD853" s="12"/>
      <c r="PE853" s="12"/>
      <c r="PF853" s="12"/>
      <c r="PG853" s="12"/>
      <c r="PH853" s="12"/>
      <c r="PI853" s="12"/>
      <c r="PJ853" s="12"/>
      <c r="PK853" s="12"/>
      <c r="PL853" s="12"/>
      <c r="PM853" s="12"/>
      <c r="PN853" s="12"/>
      <c r="PO853" s="12"/>
      <c r="PP853" s="12"/>
    </row>
    <row r="854">
      <c r="A854" s="452"/>
      <c r="B854" s="45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  <c r="IB854" s="12"/>
      <c r="IC854" s="12"/>
      <c r="ID854" s="12"/>
      <c r="IE854" s="12"/>
      <c r="IF854" s="12"/>
      <c r="IG854" s="12"/>
      <c r="IH854" s="12"/>
      <c r="II854" s="12"/>
      <c r="IJ854" s="12"/>
      <c r="IK854" s="12"/>
      <c r="IL854" s="12"/>
      <c r="IM854" s="12"/>
      <c r="IN854" s="12"/>
      <c r="IO854" s="12"/>
      <c r="IP854" s="12"/>
      <c r="IQ854" s="12"/>
      <c r="IR854" s="12"/>
      <c r="IS854" s="12"/>
      <c r="IT854" s="12"/>
      <c r="IU854" s="12"/>
      <c r="IV854" s="12"/>
      <c r="IW854" s="12"/>
      <c r="IX854" s="12"/>
      <c r="IY854" s="12"/>
      <c r="IZ854" s="12"/>
      <c r="JA854" s="12"/>
      <c r="JB854" s="12"/>
      <c r="JC854" s="12"/>
      <c r="JD854" s="12"/>
      <c r="JE854" s="12"/>
      <c r="JF854" s="12"/>
      <c r="JG854" s="12"/>
      <c r="JH854" s="12"/>
      <c r="JI854" s="12"/>
      <c r="JJ854" s="12"/>
      <c r="JK854" s="12"/>
      <c r="JL854" s="12"/>
      <c r="JM854" s="12"/>
      <c r="JN854" s="12"/>
      <c r="JO854" s="12"/>
      <c r="JP854" s="12"/>
      <c r="JQ854" s="12"/>
      <c r="JR854" s="12"/>
      <c r="JS854" s="12"/>
      <c r="JT854" s="12"/>
      <c r="JU854" s="12"/>
      <c r="JV854" s="12"/>
      <c r="JW854" s="12"/>
      <c r="JX854" s="12"/>
      <c r="JY854" s="12"/>
      <c r="JZ854" s="12"/>
      <c r="KA854" s="12"/>
      <c r="KB854" s="12"/>
      <c r="KC854" s="12"/>
      <c r="KD854" s="12"/>
      <c r="KE854" s="12"/>
      <c r="KF854" s="12"/>
      <c r="KG854" s="12"/>
      <c r="KH854" s="12"/>
      <c r="KI854" s="12"/>
      <c r="KJ854" s="12"/>
      <c r="KK854" s="12"/>
      <c r="KL854" s="12"/>
      <c r="KM854" s="12"/>
      <c r="KN854" s="12"/>
      <c r="KO854" s="12"/>
      <c r="KP854" s="12"/>
      <c r="KQ854" s="12"/>
      <c r="KR854" s="12"/>
      <c r="KS854" s="12"/>
      <c r="KT854" s="12"/>
      <c r="KU854" s="12"/>
      <c r="KV854" s="12"/>
      <c r="KW854" s="12"/>
      <c r="KX854" s="12"/>
      <c r="KY854" s="12"/>
      <c r="KZ854" s="12"/>
      <c r="LA854" s="12"/>
      <c r="LB854" s="12"/>
      <c r="LC854" s="12"/>
      <c r="LD854" s="12"/>
      <c r="LE854" s="12"/>
      <c r="LF854" s="12"/>
      <c r="LG854" s="12"/>
      <c r="LH854" s="12"/>
      <c r="LI854" s="12"/>
      <c r="LJ854" s="12"/>
      <c r="LK854" s="12"/>
      <c r="LL854" s="12"/>
      <c r="LM854" s="12"/>
      <c r="LN854" s="12"/>
      <c r="LO854" s="12"/>
      <c r="LP854" s="12"/>
      <c r="LQ854" s="12"/>
      <c r="LR854" s="12"/>
      <c r="LS854" s="12"/>
      <c r="LT854" s="12"/>
      <c r="LU854" s="12"/>
      <c r="LV854" s="12"/>
      <c r="LW854" s="12"/>
      <c r="LX854" s="12"/>
      <c r="LY854" s="12"/>
      <c r="LZ854" s="12"/>
      <c r="MA854" s="12"/>
      <c r="MB854" s="12"/>
      <c r="MC854" s="12"/>
      <c r="MD854" s="12"/>
      <c r="ME854" s="12"/>
      <c r="MF854" s="12"/>
      <c r="MG854" s="12"/>
      <c r="MH854" s="12"/>
      <c r="MI854" s="12"/>
      <c r="MJ854" s="12"/>
      <c r="MK854" s="12"/>
      <c r="ML854" s="12"/>
      <c r="MM854" s="12"/>
      <c r="MN854" s="12"/>
      <c r="MO854" s="12"/>
      <c r="MP854" s="12"/>
      <c r="MQ854" s="12"/>
      <c r="MR854" s="12"/>
      <c r="MS854" s="12"/>
      <c r="MT854" s="12"/>
      <c r="MU854" s="12"/>
      <c r="MV854" s="12"/>
      <c r="MW854" s="12"/>
      <c r="MX854" s="12"/>
      <c r="MY854" s="12"/>
      <c r="MZ854" s="12"/>
      <c r="NA854" s="12"/>
      <c r="NB854" s="12"/>
      <c r="NC854" s="12"/>
      <c r="ND854" s="12"/>
      <c r="NE854" s="12"/>
      <c r="NF854" s="12"/>
      <c r="NG854" s="12"/>
      <c r="NH854" s="12"/>
      <c r="NI854" s="12"/>
      <c r="NJ854" s="12"/>
      <c r="NK854" s="12"/>
      <c r="NL854" s="12"/>
      <c r="NM854" s="12"/>
      <c r="NN854" s="12"/>
      <c r="NO854" s="12"/>
      <c r="NP854" s="12"/>
      <c r="NQ854" s="12"/>
      <c r="NR854" s="12"/>
      <c r="NS854" s="12"/>
      <c r="NT854" s="12"/>
      <c r="NU854" s="12"/>
      <c r="NV854" s="12"/>
      <c r="NW854" s="12"/>
      <c r="NX854" s="12"/>
      <c r="NY854" s="12"/>
      <c r="NZ854" s="12"/>
      <c r="OA854" s="12"/>
      <c r="OB854" s="12"/>
      <c r="OC854" s="12"/>
      <c r="OD854" s="12"/>
      <c r="OE854" s="12"/>
      <c r="OF854" s="12"/>
      <c r="OG854" s="12"/>
      <c r="OH854" s="12"/>
      <c r="OI854" s="12"/>
      <c r="OJ854" s="12"/>
      <c r="OK854" s="12"/>
      <c r="OL854" s="12"/>
      <c r="OM854" s="12"/>
      <c r="ON854" s="12"/>
      <c r="OO854" s="12"/>
      <c r="OP854" s="12"/>
      <c r="OQ854" s="12"/>
      <c r="OR854" s="12"/>
      <c r="OS854" s="12"/>
      <c r="OT854" s="12"/>
      <c r="OU854" s="12"/>
      <c r="OV854" s="12"/>
      <c r="OW854" s="12"/>
      <c r="OX854" s="12"/>
      <c r="OY854" s="12"/>
      <c r="OZ854" s="12"/>
      <c r="PA854" s="12"/>
      <c r="PB854" s="12"/>
      <c r="PC854" s="12"/>
      <c r="PD854" s="12"/>
      <c r="PE854" s="12"/>
      <c r="PF854" s="12"/>
      <c r="PG854" s="12"/>
      <c r="PH854" s="12"/>
      <c r="PI854" s="12"/>
      <c r="PJ854" s="12"/>
      <c r="PK854" s="12"/>
      <c r="PL854" s="12"/>
      <c r="PM854" s="12"/>
      <c r="PN854" s="12"/>
      <c r="PO854" s="12"/>
      <c r="PP854" s="12"/>
    </row>
    <row r="855">
      <c r="A855" s="452"/>
      <c r="B855" s="45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  <c r="IB855" s="12"/>
      <c r="IC855" s="12"/>
      <c r="ID855" s="12"/>
      <c r="IE855" s="12"/>
      <c r="IF855" s="12"/>
      <c r="IG855" s="12"/>
      <c r="IH855" s="12"/>
      <c r="II855" s="12"/>
      <c r="IJ855" s="12"/>
      <c r="IK855" s="12"/>
      <c r="IL855" s="12"/>
      <c r="IM855" s="12"/>
      <c r="IN855" s="12"/>
      <c r="IO855" s="12"/>
      <c r="IP855" s="12"/>
      <c r="IQ855" s="12"/>
      <c r="IR855" s="12"/>
      <c r="IS855" s="12"/>
      <c r="IT855" s="12"/>
      <c r="IU855" s="12"/>
      <c r="IV855" s="12"/>
      <c r="IW855" s="12"/>
      <c r="IX855" s="12"/>
      <c r="IY855" s="12"/>
      <c r="IZ855" s="12"/>
      <c r="JA855" s="12"/>
      <c r="JB855" s="12"/>
      <c r="JC855" s="12"/>
      <c r="JD855" s="12"/>
      <c r="JE855" s="12"/>
      <c r="JF855" s="12"/>
      <c r="JG855" s="12"/>
      <c r="JH855" s="12"/>
      <c r="JI855" s="12"/>
      <c r="JJ855" s="12"/>
      <c r="JK855" s="12"/>
      <c r="JL855" s="12"/>
      <c r="JM855" s="12"/>
      <c r="JN855" s="12"/>
      <c r="JO855" s="12"/>
      <c r="JP855" s="12"/>
      <c r="JQ855" s="12"/>
      <c r="JR855" s="12"/>
      <c r="JS855" s="12"/>
      <c r="JT855" s="12"/>
      <c r="JU855" s="12"/>
      <c r="JV855" s="12"/>
      <c r="JW855" s="12"/>
      <c r="JX855" s="12"/>
      <c r="JY855" s="12"/>
      <c r="JZ855" s="12"/>
      <c r="KA855" s="12"/>
      <c r="KB855" s="12"/>
      <c r="KC855" s="12"/>
      <c r="KD855" s="12"/>
      <c r="KE855" s="12"/>
      <c r="KF855" s="12"/>
      <c r="KG855" s="12"/>
      <c r="KH855" s="12"/>
      <c r="KI855" s="12"/>
      <c r="KJ855" s="12"/>
      <c r="KK855" s="12"/>
      <c r="KL855" s="12"/>
      <c r="KM855" s="12"/>
      <c r="KN855" s="12"/>
      <c r="KO855" s="12"/>
      <c r="KP855" s="12"/>
      <c r="KQ855" s="12"/>
      <c r="KR855" s="12"/>
      <c r="KS855" s="12"/>
      <c r="KT855" s="12"/>
      <c r="KU855" s="12"/>
      <c r="KV855" s="12"/>
      <c r="KW855" s="12"/>
      <c r="KX855" s="12"/>
      <c r="KY855" s="12"/>
      <c r="KZ855" s="12"/>
      <c r="LA855" s="12"/>
      <c r="LB855" s="12"/>
      <c r="LC855" s="12"/>
      <c r="LD855" s="12"/>
      <c r="LE855" s="12"/>
      <c r="LF855" s="12"/>
      <c r="LG855" s="12"/>
      <c r="LH855" s="12"/>
      <c r="LI855" s="12"/>
      <c r="LJ855" s="12"/>
      <c r="LK855" s="12"/>
      <c r="LL855" s="12"/>
      <c r="LM855" s="12"/>
      <c r="LN855" s="12"/>
      <c r="LO855" s="12"/>
      <c r="LP855" s="12"/>
      <c r="LQ855" s="12"/>
      <c r="LR855" s="12"/>
      <c r="LS855" s="12"/>
      <c r="LT855" s="12"/>
      <c r="LU855" s="12"/>
      <c r="LV855" s="12"/>
      <c r="LW855" s="12"/>
      <c r="LX855" s="12"/>
      <c r="LY855" s="12"/>
      <c r="LZ855" s="12"/>
      <c r="MA855" s="12"/>
      <c r="MB855" s="12"/>
      <c r="MC855" s="12"/>
      <c r="MD855" s="12"/>
      <c r="ME855" s="12"/>
      <c r="MF855" s="12"/>
      <c r="MG855" s="12"/>
      <c r="MH855" s="12"/>
      <c r="MI855" s="12"/>
      <c r="MJ855" s="12"/>
      <c r="MK855" s="12"/>
      <c r="ML855" s="12"/>
      <c r="MM855" s="12"/>
      <c r="MN855" s="12"/>
      <c r="MO855" s="12"/>
      <c r="MP855" s="12"/>
      <c r="MQ855" s="12"/>
      <c r="MR855" s="12"/>
      <c r="MS855" s="12"/>
      <c r="MT855" s="12"/>
      <c r="MU855" s="12"/>
      <c r="MV855" s="12"/>
      <c r="MW855" s="12"/>
      <c r="MX855" s="12"/>
      <c r="MY855" s="12"/>
      <c r="MZ855" s="12"/>
      <c r="NA855" s="12"/>
      <c r="NB855" s="12"/>
      <c r="NC855" s="12"/>
      <c r="ND855" s="12"/>
      <c r="NE855" s="12"/>
      <c r="NF855" s="12"/>
      <c r="NG855" s="12"/>
      <c r="NH855" s="12"/>
      <c r="NI855" s="12"/>
      <c r="NJ855" s="12"/>
      <c r="NK855" s="12"/>
      <c r="NL855" s="12"/>
      <c r="NM855" s="12"/>
      <c r="NN855" s="12"/>
      <c r="NO855" s="12"/>
      <c r="NP855" s="12"/>
      <c r="NQ855" s="12"/>
      <c r="NR855" s="12"/>
      <c r="NS855" s="12"/>
      <c r="NT855" s="12"/>
      <c r="NU855" s="12"/>
      <c r="NV855" s="12"/>
      <c r="NW855" s="12"/>
      <c r="NX855" s="12"/>
      <c r="NY855" s="12"/>
      <c r="NZ855" s="12"/>
      <c r="OA855" s="12"/>
      <c r="OB855" s="12"/>
      <c r="OC855" s="12"/>
      <c r="OD855" s="12"/>
      <c r="OE855" s="12"/>
      <c r="OF855" s="12"/>
      <c r="OG855" s="12"/>
      <c r="OH855" s="12"/>
      <c r="OI855" s="12"/>
      <c r="OJ855" s="12"/>
      <c r="OK855" s="12"/>
      <c r="OL855" s="12"/>
      <c r="OM855" s="12"/>
      <c r="ON855" s="12"/>
      <c r="OO855" s="12"/>
      <c r="OP855" s="12"/>
      <c r="OQ855" s="12"/>
      <c r="OR855" s="12"/>
      <c r="OS855" s="12"/>
      <c r="OT855" s="12"/>
      <c r="OU855" s="12"/>
      <c r="OV855" s="12"/>
      <c r="OW855" s="12"/>
      <c r="OX855" s="12"/>
      <c r="OY855" s="12"/>
      <c r="OZ855" s="12"/>
      <c r="PA855" s="12"/>
      <c r="PB855" s="12"/>
      <c r="PC855" s="12"/>
      <c r="PD855" s="12"/>
      <c r="PE855" s="12"/>
      <c r="PF855" s="12"/>
      <c r="PG855" s="12"/>
      <c r="PH855" s="12"/>
      <c r="PI855" s="12"/>
      <c r="PJ855" s="12"/>
      <c r="PK855" s="12"/>
      <c r="PL855" s="12"/>
      <c r="PM855" s="12"/>
      <c r="PN855" s="12"/>
      <c r="PO855" s="12"/>
      <c r="PP855" s="12"/>
    </row>
    <row r="856">
      <c r="A856" s="452"/>
      <c r="B856" s="45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  <c r="IB856" s="12"/>
      <c r="IC856" s="12"/>
      <c r="ID856" s="12"/>
      <c r="IE856" s="12"/>
      <c r="IF856" s="12"/>
      <c r="IG856" s="12"/>
      <c r="IH856" s="12"/>
      <c r="II856" s="12"/>
      <c r="IJ856" s="12"/>
      <c r="IK856" s="12"/>
      <c r="IL856" s="12"/>
      <c r="IM856" s="12"/>
      <c r="IN856" s="12"/>
      <c r="IO856" s="12"/>
      <c r="IP856" s="12"/>
      <c r="IQ856" s="12"/>
      <c r="IR856" s="12"/>
      <c r="IS856" s="12"/>
      <c r="IT856" s="12"/>
      <c r="IU856" s="12"/>
      <c r="IV856" s="12"/>
      <c r="IW856" s="12"/>
      <c r="IX856" s="12"/>
      <c r="IY856" s="12"/>
      <c r="IZ856" s="12"/>
      <c r="JA856" s="12"/>
      <c r="JB856" s="12"/>
      <c r="JC856" s="12"/>
      <c r="JD856" s="12"/>
      <c r="JE856" s="12"/>
      <c r="JF856" s="12"/>
      <c r="JG856" s="12"/>
      <c r="JH856" s="12"/>
      <c r="JI856" s="12"/>
      <c r="JJ856" s="12"/>
      <c r="JK856" s="12"/>
      <c r="JL856" s="12"/>
      <c r="JM856" s="12"/>
      <c r="JN856" s="12"/>
      <c r="JO856" s="12"/>
      <c r="JP856" s="12"/>
      <c r="JQ856" s="12"/>
      <c r="JR856" s="12"/>
      <c r="JS856" s="12"/>
      <c r="JT856" s="12"/>
      <c r="JU856" s="12"/>
      <c r="JV856" s="12"/>
      <c r="JW856" s="12"/>
      <c r="JX856" s="12"/>
      <c r="JY856" s="12"/>
      <c r="JZ856" s="12"/>
      <c r="KA856" s="12"/>
      <c r="KB856" s="12"/>
      <c r="KC856" s="12"/>
      <c r="KD856" s="12"/>
      <c r="KE856" s="12"/>
      <c r="KF856" s="12"/>
      <c r="KG856" s="12"/>
      <c r="KH856" s="12"/>
      <c r="KI856" s="12"/>
      <c r="KJ856" s="12"/>
      <c r="KK856" s="12"/>
      <c r="KL856" s="12"/>
      <c r="KM856" s="12"/>
      <c r="KN856" s="12"/>
      <c r="KO856" s="12"/>
      <c r="KP856" s="12"/>
      <c r="KQ856" s="12"/>
      <c r="KR856" s="12"/>
      <c r="KS856" s="12"/>
      <c r="KT856" s="12"/>
      <c r="KU856" s="12"/>
      <c r="KV856" s="12"/>
      <c r="KW856" s="12"/>
      <c r="KX856" s="12"/>
      <c r="KY856" s="12"/>
      <c r="KZ856" s="12"/>
      <c r="LA856" s="12"/>
      <c r="LB856" s="12"/>
      <c r="LC856" s="12"/>
      <c r="LD856" s="12"/>
      <c r="LE856" s="12"/>
      <c r="LF856" s="12"/>
      <c r="LG856" s="12"/>
      <c r="LH856" s="12"/>
      <c r="LI856" s="12"/>
      <c r="LJ856" s="12"/>
      <c r="LK856" s="12"/>
      <c r="LL856" s="12"/>
      <c r="LM856" s="12"/>
      <c r="LN856" s="12"/>
      <c r="LO856" s="12"/>
      <c r="LP856" s="12"/>
      <c r="LQ856" s="12"/>
      <c r="LR856" s="12"/>
      <c r="LS856" s="12"/>
      <c r="LT856" s="12"/>
      <c r="LU856" s="12"/>
      <c r="LV856" s="12"/>
      <c r="LW856" s="12"/>
      <c r="LX856" s="12"/>
      <c r="LY856" s="12"/>
      <c r="LZ856" s="12"/>
      <c r="MA856" s="12"/>
      <c r="MB856" s="12"/>
      <c r="MC856" s="12"/>
      <c r="MD856" s="12"/>
      <c r="ME856" s="12"/>
      <c r="MF856" s="12"/>
      <c r="MG856" s="12"/>
      <c r="MH856" s="12"/>
      <c r="MI856" s="12"/>
      <c r="MJ856" s="12"/>
      <c r="MK856" s="12"/>
      <c r="ML856" s="12"/>
      <c r="MM856" s="12"/>
      <c r="MN856" s="12"/>
      <c r="MO856" s="12"/>
      <c r="MP856" s="12"/>
      <c r="MQ856" s="12"/>
      <c r="MR856" s="12"/>
      <c r="MS856" s="12"/>
      <c r="MT856" s="12"/>
      <c r="MU856" s="12"/>
      <c r="MV856" s="12"/>
      <c r="MW856" s="12"/>
      <c r="MX856" s="12"/>
      <c r="MY856" s="12"/>
      <c r="MZ856" s="12"/>
      <c r="NA856" s="12"/>
      <c r="NB856" s="12"/>
      <c r="NC856" s="12"/>
      <c r="ND856" s="12"/>
      <c r="NE856" s="12"/>
      <c r="NF856" s="12"/>
      <c r="NG856" s="12"/>
      <c r="NH856" s="12"/>
      <c r="NI856" s="12"/>
      <c r="NJ856" s="12"/>
      <c r="NK856" s="12"/>
      <c r="NL856" s="12"/>
      <c r="NM856" s="12"/>
      <c r="NN856" s="12"/>
      <c r="NO856" s="12"/>
      <c r="NP856" s="12"/>
      <c r="NQ856" s="12"/>
      <c r="NR856" s="12"/>
      <c r="NS856" s="12"/>
      <c r="NT856" s="12"/>
      <c r="NU856" s="12"/>
      <c r="NV856" s="12"/>
      <c r="NW856" s="12"/>
      <c r="NX856" s="12"/>
      <c r="NY856" s="12"/>
      <c r="NZ856" s="12"/>
      <c r="OA856" s="12"/>
      <c r="OB856" s="12"/>
      <c r="OC856" s="12"/>
      <c r="OD856" s="12"/>
      <c r="OE856" s="12"/>
      <c r="OF856" s="12"/>
      <c r="OG856" s="12"/>
      <c r="OH856" s="12"/>
      <c r="OI856" s="12"/>
      <c r="OJ856" s="12"/>
      <c r="OK856" s="12"/>
      <c r="OL856" s="12"/>
      <c r="OM856" s="12"/>
      <c r="ON856" s="12"/>
      <c r="OO856" s="12"/>
      <c r="OP856" s="12"/>
      <c r="OQ856" s="12"/>
      <c r="OR856" s="12"/>
      <c r="OS856" s="12"/>
      <c r="OT856" s="12"/>
      <c r="OU856" s="12"/>
      <c r="OV856" s="12"/>
      <c r="OW856" s="12"/>
      <c r="OX856" s="12"/>
      <c r="OY856" s="12"/>
      <c r="OZ856" s="12"/>
      <c r="PA856" s="12"/>
      <c r="PB856" s="12"/>
      <c r="PC856" s="12"/>
      <c r="PD856" s="12"/>
      <c r="PE856" s="12"/>
      <c r="PF856" s="12"/>
      <c r="PG856" s="12"/>
      <c r="PH856" s="12"/>
      <c r="PI856" s="12"/>
      <c r="PJ856" s="12"/>
      <c r="PK856" s="12"/>
      <c r="PL856" s="12"/>
      <c r="PM856" s="12"/>
      <c r="PN856" s="12"/>
      <c r="PO856" s="12"/>
      <c r="PP856" s="12"/>
    </row>
    <row r="857">
      <c r="A857" s="452"/>
      <c r="B857" s="45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I857" s="12"/>
      <c r="IJ857" s="12"/>
      <c r="IK857" s="12"/>
      <c r="IL857" s="12"/>
      <c r="IM857" s="12"/>
      <c r="IN857" s="12"/>
      <c r="IO857" s="12"/>
      <c r="IP857" s="12"/>
      <c r="IQ857" s="12"/>
      <c r="IR857" s="12"/>
      <c r="IS857" s="12"/>
      <c r="IT857" s="12"/>
      <c r="IU857" s="12"/>
      <c r="IV857" s="12"/>
      <c r="IW857" s="12"/>
      <c r="IX857" s="12"/>
      <c r="IY857" s="12"/>
      <c r="IZ857" s="12"/>
      <c r="JA857" s="12"/>
      <c r="JB857" s="12"/>
      <c r="JC857" s="12"/>
      <c r="JD857" s="12"/>
      <c r="JE857" s="12"/>
      <c r="JF857" s="12"/>
      <c r="JG857" s="12"/>
      <c r="JH857" s="12"/>
      <c r="JI857" s="12"/>
      <c r="JJ857" s="12"/>
      <c r="JK857" s="12"/>
      <c r="JL857" s="12"/>
      <c r="JM857" s="12"/>
      <c r="JN857" s="12"/>
      <c r="JO857" s="12"/>
      <c r="JP857" s="12"/>
      <c r="JQ857" s="12"/>
      <c r="JR857" s="12"/>
      <c r="JS857" s="12"/>
      <c r="JT857" s="12"/>
      <c r="JU857" s="12"/>
      <c r="JV857" s="12"/>
      <c r="JW857" s="12"/>
      <c r="JX857" s="12"/>
      <c r="JY857" s="12"/>
      <c r="JZ857" s="12"/>
      <c r="KA857" s="12"/>
      <c r="KB857" s="12"/>
      <c r="KC857" s="12"/>
      <c r="KD857" s="12"/>
      <c r="KE857" s="12"/>
      <c r="KF857" s="12"/>
      <c r="KG857" s="12"/>
      <c r="KH857" s="12"/>
      <c r="KI857" s="12"/>
      <c r="KJ857" s="12"/>
      <c r="KK857" s="12"/>
      <c r="KL857" s="12"/>
      <c r="KM857" s="12"/>
      <c r="KN857" s="12"/>
      <c r="KO857" s="12"/>
      <c r="KP857" s="12"/>
      <c r="KQ857" s="12"/>
      <c r="KR857" s="12"/>
      <c r="KS857" s="12"/>
      <c r="KT857" s="12"/>
      <c r="KU857" s="12"/>
      <c r="KV857" s="12"/>
      <c r="KW857" s="12"/>
      <c r="KX857" s="12"/>
      <c r="KY857" s="12"/>
      <c r="KZ857" s="12"/>
      <c r="LA857" s="12"/>
      <c r="LB857" s="12"/>
      <c r="LC857" s="12"/>
      <c r="LD857" s="12"/>
      <c r="LE857" s="12"/>
      <c r="LF857" s="12"/>
      <c r="LG857" s="12"/>
      <c r="LH857" s="12"/>
      <c r="LI857" s="12"/>
      <c r="LJ857" s="12"/>
      <c r="LK857" s="12"/>
      <c r="LL857" s="12"/>
      <c r="LM857" s="12"/>
      <c r="LN857" s="12"/>
      <c r="LO857" s="12"/>
      <c r="LP857" s="12"/>
      <c r="LQ857" s="12"/>
      <c r="LR857" s="12"/>
      <c r="LS857" s="12"/>
      <c r="LT857" s="12"/>
      <c r="LU857" s="12"/>
      <c r="LV857" s="12"/>
      <c r="LW857" s="12"/>
      <c r="LX857" s="12"/>
      <c r="LY857" s="12"/>
      <c r="LZ857" s="12"/>
      <c r="MA857" s="12"/>
      <c r="MB857" s="12"/>
      <c r="MC857" s="12"/>
      <c r="MD857" s="12"/>
      <c r="ME857" s="12"/>
      <c r="MF857" s="12"/>
      <c r="MG857" s="12"/>
      <c r="MH857" s="12"/>
      <c r="MI857" s="12"/>
      <c r="MJ857" s="12"/>
      <c r="MK857" s="12"/>
      <c r="ML857" s="12"/>
      <c r="MM857" s="12"/>
      <c r="MN857" s="12"/>
      <c r="MO857" s="12"/>
      <c r="MP857" s="12"/>
      <c r="MQ857" s="12"/>
      <c r="MR857" s="12"/>
      <c r="MS857" s="12"/>
      <c r="MT857" s="12"/>
      <c r="MU857" s="12"/>
      <c r="MV857" s="12"/>
      <c r="MW857" s="12"/>
      <c r="MX857" s="12"/>
      <c r="MY857" s="12"/>
      <c r="MZ857" s="12"/>
      <c r="NA857" s="12"/>
      <c r="NB857" s="12"/>
      <c r="NC857" s="12"/>
      <c r="ND857" s="12"/>
      <c r="NE857" s="12"/>
      <c r="NF857" s="12"/>
      <c r="NG857" s="12"/>
      <c r="NH857" s="12"/>
      <c r="NI857" s="12"/>
      <c r="NJ857" s="12"/>
      <c r="NK857" s="12"/>
      <c r="NL857" s="12"/>
      <c r="NM857" s="12"/>
      <c r="NN857" s="12"/>
      <c r="NO857" s="12"/>
      <c r="NP857" s="12"/>
      <c r="NQ857" s="12"/>
      <c r="NR857" s="12"/>
      <c r="NS857" s="12"/>
      <c r="NT857" s="12"/>
      <c r="NU857" s="12"/>
      <c r="NV857" s="12"/>
      <c r="NW857" s="12"/>
      <c r="NX857" s="12"/>
      <c r="NY857" s="12"/>
      <c r="NZ857" s="12"/>
      <c r="OA857" s="12"/>
      <c r="OB857" s="12"/>
      <c r="OC857" s="12"/>
      <c r="OD857" s="12"/>
      <c r="OE857" s="12"/>
      <c r="OF857" s="12"/>
      <c r="OG857" s="12"/>
      <c r="OH857" s="12"/>
      <c r="OI857" s="12"/>
      <c r="OJ857" s="12"/>
      <c r="OK857" s="12"/>
      <c r="OL857" s="12"/>
      <c r="OM857" s="12"/>
      <c r="ON857" s="12"/>
      <c r="OO857" s="12"/>
      <c r="OP857" s="12"/>
      <c r="OQ857" s="12"/>
      <c r="OR857" s="12"/>
      <c r="OS857" s="12"/>
      <c r="OT857" s="12"/>
      <c r="OU857" s="12"/>
      <c r="OV857" s="12"/>
      <c r="OW857" s="12"/>
      <c r="OX857" s="12"/>
      <c r="OY857" s="12"/>
      <c r="OZ857" s="12"/>
      <c r="PA857" s="12"/>
      <c r="PB857" s="12"/>
      <c r="PC857" s="12"/>
      <c r="PD857" s="12"/>
      <c r="PE857" s="12"/>
      <c r="PF857" s="12"/>
      <c r="PG857" s="12"/>
      <c r="PH857" s="12"/>
      <c r="PI857" s="12"/>
      <c r="PJ857" s="12"/>
      <c r="PK857" s="12"/>
      <c r="PL857" s="12"/>
      <c r="PM857" s="12"/>
      <c r="PN857" s="12"/>
      <c r="PO857" s="12"/>
      <c r="PP857" s="12"/>
    </row>
    <row r="858">
      <c r="A858" s="452"/>
      <c r="B858" s="45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  <c r="HZ858" s="12"/>
      <c r="IA858" s="12"/>
      <c r="IB858" s="12"/>
      <c r="IC858" s="12"/>
      <c r="ID858" s="12"/>
      <c r="IE858" s="12"/>
      <c r="IF858" s="12"/>
      <c r="IG858" s="12"/>
      <c r="IH858" s="12"/>
      <c r="II858" s="12"/>
      <c r="IJ858" s="12"/>
      <c r="IK858" s="12"/>
      <c r="IL858" s="12"/>
      <c r="IM858" s="12"/>
      <c r="IN858" s="12"/>
      <c r="IO858" s="12"/>
      <c r="IP858" s="12"/>
      <c r="IQ858" s="12"/>
      <c r="IR858" s="12"/>
      <c r="IS858" s="12"/>
      <c r="IT858" s="12"/>
      <c r="IU858" s="12"/>
      <c r="IV858" s="12"/>
      <c r="IW858" s="12"/>
      <c r="IX858" s="12"/>
      <c r="IY858" s="12"/>
      <c r="IZ858" s="12"/>
      <c r="JA858" s="12"/>
      <c r="JB858" s="12"/>
      <c r="JC858" s="12"/>
      <c r="JD858" s="12"/>
      <c r="JE858" s="12"/>
      <c r="JF858" s="12"/>
      <c r="JG858" s="12"/>
      <c r="JH858" s="12"/>
      <c r="JI858" s="12"/>
      <c r="JJ858" s="12"/>
      <c r="JK858" s="12"/>
      <c r="JL858" s="12"/>
      <c r="JM858" s="12"/>
      <c r="JN858" s="12"/>
      <c r="JO858" s="12"/>
      <c r="JP858" s="12"/>
      <c r="JQ858" s="12"/>
      <c r="JR858" s="12"/>
      <c r="JS858" s="12"/>
      <c r="JT858" s="12"/>
      <c r="JU858" s="12"/>
      <c r="JV858" s="12"/>
      <c r="JW858" s="12"/>
      <c r="JX858" s="12"/>
      <c r="JY858" s="12"/>
      <c r="JZ858" s="12"/>
      <c r="KA858" s="12"/>
      <c r="KB858" s="12"/>
      <c r="KC858" s="12"/>
      <c r="KD858" s="12"/>
      <c r="KE858" s="12"/>
      <c r="KF858" s="12"/>
      <c r="KG858" s="12"/>
      <c r="KH858" s="12"/>
      <c r="KI858" s="12"/>
      <c r="KJ858" s="12"/>
      <c r="KK858" s="12"/>
      <c r="KL858" s="12"/>
      <c r="KM858" s="12"/>
      <c r="KN858" s="12"/>
      <c r="KO858" s="12"/>
      <c r="KP858" s="12"/>
      <c r="KQ858" s="12"/>
      <c r="KR858" s="12"/>
      <c r="KS858" s="12"/>
      <c r="KT858" s="12"/>
      <c r="KU858" s="12"/>
      <c r="KV858" s="12"/>
      <c r="KW858" s="12"/>
      <c r="KX858" s="12"/>
      <c r="KY858" s="12"/>
      <c r="KZ858" s="12"/>
      <c r="LA858" s="12"/>
      <c r="LB858" s="12"/>
      <c r="LC858" s="12"/>
      <c r="LD858" s="12"/>
      <c r="LE858" s="12"/>
      <c r="LF858" s="12"/>
      <c r="LG858" s="12"/>
      <c r="LH858" s="12"/>
      <c r="LI858" s="12"/>
      <c r="LJ858" s="12"/>
      <c r="LK858" s="12"/>
      <c r="LL858" s="12"/>
      <c r="LM858" s="12"/>
      <c r="LN858" s="12"/>
      <c r="LO858" s="12"/>
      <c r="LP858" s="12"/>
      <c r="LQ858" s="12"/>
      <c r="LR858" s="12"/>
      <c r="LS858" s="12"/>
      <c r="LT858" s="12"/>
      <c r="LU858" s="12"/>
      <c r="LV858" s="12"/>
      <c r="LW858" s="12"/>
      <c r="LX858" s="12"/>
      <c r="LY858" s="12"/>
      <c r="LZ858" s="12"/>
      <c r="MA858" s="12"/>
      <c r="MB858" s="12"/>
      <c r="MC858" s="12"/>
      <c r="MD858" s="12"/>
      <c r="ME858" s="12"/>
      <c r="MF858" s="12"/>
      <c r="MG858" s="12"/>
      <c r="MH858" s="12"/>
      <c r="MI858" s="12"/>
      <c r="MJ858" s="12"/>
      <c r="MK858" s="12"/>
      <c r="ML858" s="12"/>
      <c r="MM858" s="12"/>
      <c r="MN858" s="12"/>
      <c r="MO858" s="12"/>
      <c r="MP858" s="12"/>
      <c r="MQ858" s="12"/>
      <c r="MR858" s="12"/>
      <c r="MS858" s="12"/>
      <c r="MT858" s="12"/>
      <c r="MU858" s="12"/>
      <c r="MV858" s="12"/>
      <c r="MW858" s="12"/>
      <c r="MX858" s="12"/>
      <c r="MY858" s="12"/>
      <c r="MZ858" s="12"/>
      <c r="NA858" s="12"/>
      <c r="NB858" s="12"/>
      <c r="NC858" s="12"/>
      <c r="ND858" s="12"/>
      <c r="NE858" s="12"/>
      <c r="NF858" s="12"/>
      <c r="NG858" s="12"/>
      <c r="NH858" s="12"/>
      <c r="NI858" s="12"/>
      <c r="NJ858" s="12"/>
      <c r="NK858" s="12"/>
      <c r="NL858" s="12"/>
      <c r="NM858" s="12"/>
      <c r="NN858" s="12"/>
      <c r="NO858" s="12"/>
      <c r="NP858" s="12"/>
      <c r="NQ858" s="12"/>
      <c r="NR858" s="12"/>
      <c r="NS858" s="12"/>
      <c r="NT858" s="12"/>
      <c r="NU858" s="12"/>
      <c r="NV858" s="12"/>
      <c r="NW858" s="12"/>
      <c r="NX858" s="12"/>
      <c r="NY858" s="12"/>
      <c r="NZ858" s="12"/>
      <c r="OA858" s="12"/>
      <c r="OB858" s="12"/>
      <c r="OC858" s="12"/>
      <c r="OD858" s="12"/>
      <c r="OE858" s="12"/>
      <c r="OF858" s="12"/>
      <c r="OG858" s="12"/>
      <c r="OH858" s="12"/>
      <c r="OI858" s="12"/>
      <c r="OJ858" s="12"/>
      <c r="OK858" s="12"/>
      <c r="OL858" s="12"/>
      <c r="OM858" s="12"/>
      <c r="ON858" s="12"/>
      <c r="OO858" s="12"/>
      <c r="OP858" s="12"/>
      <c r="OQ858" s="12"/>
      <c r="OR858" s="12"/>
      <c r="OS858" s="12"/>
      <c r="OT858" s="12"/>
      <c r="OU858" s="12"/>
      <c r="OV858" s="12"/>
      <c r="OW858" s="12"/>
      <c r="OX858" s="12"/>
      <c r="OY858" s="12"/>
      <c r="OZ858" s="12"/>
      <c r="PA858" s="12"/>
      <c r="PB858" s="12"/>
      <c r="PC858" s="12"/>
      <c r="PD858" s="12"/>
      <c r="PE858" s="12"/>
      <c r="PF858" s="12"/>
      <c r="PG858" s="12"/>
      <c r="PH858" s="12"/>
      <c r="PI858" s="12"/>
      <c r="PJ858" s="12"/>
      <c r="PK858" s="12"/>
      <c r="PL858" s="12"/>
      <c r="PM858" s="12"/>
      <c r="PN858" s="12"/>
      <c r="PO858" s="12"/>
      <c r="PP858" s="12"/>
    </row>
    <row r="859">
      <c r="A859" s="452"/>
      <c r="B859" s="45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  <c r="HZ859" s="12"/>
      <c r="IA859" s="12"/>
      <c r="IB859" s="12"/>
      <c r="IC859" s="12"/>
      <c r="ID859" s="12"/>
      <c r="IE859" s="12"/>
      <c r="IF859" s="12"/>
      <c r="IG859" s="12"/>
      <c r="IH859" s="12"/>
      <c r="II859" s="12"/>
      <c r="IJ859" s="12"/>
      <c r="IK859" s="12"/>
      <c r="IL859" s="12"/>
      <c r="IM859" s="12"/>
      <c r="IN859" s="12"/>
      <c r="IO859" s="12"/>
      <c r="IP859" s="12"/>
      <c r="IQ859" s="12"/>
      <c r="IR859" s="12"/>
      <c r="IS859" s="12"/>
      <c r="IT859" s="12"/>
      <c r="IU859" s="12"/>
      <c r="IV859" s="12"/>
      <c r="IW859" s="12"/>
      <c r="IX859" s="12"/>
      <c r="IY859" s="12"/>
      <c r="IZ859" s="12"/>
      <c r="JA859" s="12"/>
      <c r="JB859" s="12"/>
      <c r="JC859" s="12"/>
      <c r="JD859" s="12"/>
      <c r="JE859" s="12"/>
      <c r="JF859" s="12"/>
      <c r="JG859" s="12"/>
      <c r="JH859" s="12"/>
      <c r="JI859" s="12"/>
      <c r="JJ859" s="12"/>
      <c r="JK859" s="12"/>
      <c r="JL859" s="12"/>
      <c r="JM859" s="12"/>
      <c r="JN859" s="12"/>
      <c r="JO859" s="12"/>
      <c r="JP859" s="12"/>
      <c r="JQ859" s="12"/>
      <c r="JR859" s="12"/>
      <c r="JS859" s="12"/>
      <c r="JT859" s="12"/>
      <c r="JU859" s="12"/>
      <c r="JV859" s="12"/>
      <c r="JW859" s="12"/>
      <c r="JX859" s="12"/>
      <c r="JY859" s="12"/>
      <c r="JZ859" s="12"/>
      <c r="KA859" s="12"/>
      <c r="KB859" s="12"/>
      <c r="KC859" s="12"/>
      <c r="KD859" s="12"/>
      <c r="KE859" s="12"/>
      <c r="KF859" s="12"/>
      <c r="KG859" s="12"/>
      <c r="KH859" s="12"/>
      <c r="KI859" s="12"/>
      <c r="KJ859" s="12"/>
      <c r="KK859" s="12"/>
      <c r="KL859" s="12"/>
      <c r="KM859" s="12"/>
      <c r="KN859" s="12"/>
      <c r="KO859" s="12"/>
      <c r="KP859" s="12"/>
      <c r="KQ859" s="12"/>
      <c r="KR859" s="12"/>
      <c r="KS859" s="12"/>
      <c r="KT859" s="12"/>
      <c r="KU859" s="12"/>
      <c r="KV859" s="12"/>
      <c r="KW859" s="12"/>
      <c r="KX859" s="12"/>
      <c r="KY859" s="12"/>
      <c r="KZ859" s="12"/>
      <c r="LA859" s="12"/>
      <c r="LB859" s="12"/>
      <c r="LC859" s="12"/>
      <c r="LD859" s="12"/>
      <c r="LE859" s="12"/>
      <c r="LF859" s="12"/>
      <c r="LG859" s="12"/>
      <c r="LH859" s="12"/>
      <c r="LI859" s="12"/>
      <c r="LJ859" s="12"/>
      <c r="LK859" s="12"/>
      <c r="LL859" s="12"/>
      <c r="LM859" s="12"/>
      <c r="LN859" s="12"/>
      <c r="LO859" s="12"/>
      <c r="LP859" s="12"/>
      <c r="LQ859" s="12"/>
      <c r="LR859" s="12"/>
      <c r="LS859" s="12"/>
      <c r="LT859" s="12"/>
      <c r="LU859" s="12"/>
      <c r="LV859" s="12"/>
      <c r="LW859" s="12"/>
      <c r="LX859" s="12"/>
      <c r="LY859" s="12"/>
      <c r="LZ859" s="12"/>
      <c r="MA859" s="12"/>
      <c r="MB859" s="12"/>
      <c r="MC859" s="12"/>
      <c r="MD859" s="12"/>
      <c r="ME859" s="12"/>
      <c r="MF859" s="12"/>
      <c r="MG859" s="12"/>
      <c r="MH859" s="12"/>
      <c r="MI859" s="12"/>
      <c r="MJ859" s="12"/>
      <c r="MK859" s="12"/>
      <c r="ML859" s="12"/>
      <c r="MM859" s="12"/>
      <c r="MN859" s="12"/>
      <c r="MO859" s="12"/>
      <c r="MP859" s="12"/>
      <c r="MQ859" s="12"/>
      <c r="MR859" s="12"/>
      <c r="MS859" s="12"/>
      <c r="MT859" s="12"/>
      <c r="MU859" s="12"/>
      <c r="MV859" s="12"/>
      <c r="MW859" s="12"/>
      <c r="MX859" s="12"/>
      <c r="MY859" s="12"/>
      <c r="MZ859" s="12"/>
      <c r="NA859" s="12"/>
      <c r="NB859" s="12"/>
      <c r="NC859" s="12"/>
      <c r="ND859" s="12"/>
      <c r="NE859" s="12"/>
      <c r="NF859" s="12"/>
      <c r="NG859" s="12"/>
      <c r="NH859" s="12"/>
      <c r="NI859" s="12"/>
      <c r="NJ859" s="12"/>
      <c r="NK859" s="12"/>
      <c r="NL859" s="12"/>
      <c r="NM859" s="12"/>
      <c r="NN859" s="12"/>
      <c r="NO859" s="12"/>
      <c r="NP859" s="12"/>
      <c r="NQ859" s="12"/>
      <c r="NR859" s="12"/>
      <c r="NS859" s="12"/>
      <c r="NT859" s="12"/>
      <c r="NU859" s="12"/>
      <c r="NV859" s="12"/>
      <c r="NW859" s="12"/>
      <c r="NX859" s="12"/>
      <c r="NY859" s="12"/>
      <c r="NZ859" s="12"/>
      <c r="OA859" s="12"/>
      <c r="OB859" s="12"/>
      <c r="OC859" s="12"/>
      <c r="OD859" s="12"/>
      <c r="OE859" s="12"/>
      <c r="OF859" s="12"/>
      <c r="OG859" s="12"/>
      <c r="OH859" s="12"/>
      <c r="OI859" s="12"/>
      <c r="OJ859" s="12"/>
      <c r="OK859" s="12"/>
      <c r="OL859" s="12"/>
      <c r="OM859" s="12"/>
      <c r="ON859" s="12"/>
      <c r="OO859" s="12"/>
      <c r="OP859" s="12"/>
      <c r="OQ859" s="12"/>
      <c r="OR859" s="12"/>
      <c r="OS859" s="12"/>
      <c r="OT859" s="12"/>
      <c r="OU859" s="12"/>
      <c r="OV859" s="12"/>
      <c r="OW859" s="12"/>
      <c r="OX859" s="12"/>
      <c r="OY859" s="12"/>
      <c r="OZ859" s="12"/>
      <c r="PA859" s="12"/>
      <c r="PB859" s="12"/>
      <c r="PC859" s="12"/>
      <c r="PD859" s="12"/>
      <c r="PE859" s="12"/>
      <c r="PF859" s="12"/>
      <c r="PG859" s="12"/>
      <c r="PH859" s="12"/>
      <c r="PI859" s="12"/>
      <c r="PJ859" s="12"/>
      <c r="PK859" s="12"/>
      <c r="PL859" s="12"/>
      <c r="PM859" s="12"/>
      <c r="PN859" s="12"/>
      <c r="PO859" s="12"/>
      <c r="PP859" s="12"/>
    </row>
    <row r="860">
      <c r="A860" s="452"/>
      <c r="B860" s="45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12"/>
      <c r="GA860" s="12"/>
      <c r="GB860" s="12"/>
      <c r="GC860" s="12"/>
      <c r="GD860" s="12"/>
      <c r="GE860" s="12"/>
      <c r="GF860" s="12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12"/>
      <c r="HA860" s="12"/>
      <c r="HB860" s="12"/>
      <c r="HC860" s="12"/>
      <c r="HD860" s="12"/>
      <c r="HE860" s="12"/>
      <c r="HF860" s="12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  <c r="HZ860" s="12"/>
      <c r="IA860" s="12"/>
      <c r="IB860" s="12"/>
      <c r="IC860" s="12"/>
      <c r="ID860" s="12"/>
      <c r="IE860" s="12"/>
      <c r="IF860" s="12"/>
      <c r="IG860" s="12"/>
      <c r="IH860" s="12"/>
      <c r="II860" s="12"/>
      <c r="IJ860" s="12"/>
      <c r="IK860" s="12"/>
      <c r="IL860" s="12"/>
      <c r="IM860" s="12"/>
      <c r="IN860" s="12"/>
      <c r="IO860" s="12"/>
      <c r="IP860" s="12"/>
      <c r="IQ860" s="12"/>
      <c r="IR860" s="12"/>
      <c r="IS860" s="12"/>
      <c r="IT860" s="12"/>
      <c r="IU860" s="12"/>
      <c r="IV860" s="12"/>
      <c r="IW860" s="12"/>
      <c r="IX860" s="12"/>
      <c r="IY860" s="12"/>
      <c r="IZ860" s="12"/>
      <c r="JA860" s="12"/>
      <c r="JB860" s="12"/>
      <c r="JC860" s="12"/>
      <c r="JD860" s="12"/>
      <c r="JE860" s="12"/>
      <c r="JF860" s="12"/>
      <c r="JG860" s="12"/>
      <c r="JH860" s="12"/>
      <c r="JI860" s="12"/>
      <c r="JJ860" s="12"/>
      <c r="JK860" s="12"/>
      <c r="JL860" s="12"/>
      <c r="JM860" s="12"/>
      <c r="JN860" s="12"/>
      <c r="JO860" s="12"/>
      <c r="JP860" s="12"/>
      <c r="JQ860" s="12"/>
      <c r="JR860" s="12"/>
      <c r="JS860" s="12"/>
      <c r="JT860" s="12"/>
      <c r="JU860" s="12"/>
      <c r="JV860" s="12"/>
      <c r="JW860" s="12"/>
      <c r="JX860" s="12"/>
      <c r="JY860" s="12"/>
      <c r="JZ860" s="12"/>
      <c r="KA860" s="12"/>
      <c r="KB860" s="12"/>
      <c r="KC860" s="12"/>
      <c r="KD860" s="12"/>
      <c r="KE860" s="12"/>
      <c r="KF860" s="12"/>
      <c r="KG860" s="12"/>
      <c r="KH860" s="12"/>
      <c r="KI860" s="12"/>
      <c r="KJ860" s="12"/>
      <c r="KK860" s="12"/>
      <c r="KL860" s="12"/>
      <c r="KM860" s="12"/>
      <c r="KN860" s="12"/>
      <c r="KO860" s="12"/>
      <c r="KP860" s="12"/>
      <c r="KQ860" s="12"/>
      <c r="KR860" s="12"/>
      <c r="KS860" s="12"/>
      <c r="KT860" s="12"/>
      <c r="KU860" s="12"/>
      <c r="KV860" s="12"/>
      <c r="KW860" s="12"/>
      <c r="KX860" s="12"/>
      <c r="KY860" s="12"/>
      <c r="KZ860" s="12"/>
      <c r="LA860" s="12"/>
      <c r="LB860" s="12"/>
      <c r="LC860" s="12"/>
      <c r="LD860" s="12"/>
      <c r="LE860" s="12"/>
      <c r="LF860" s="12"/>
      <c r="LG860" s="12"/>
      <c r="LH860" s="12"/>
      <c r="LI860" s="12"/>
      <c r="LJ860" s="12"/>
      <c r="LK860" s="12"/>
      <c r="LL860" s="12"/>
      <c r="LM860" s="12"/>
      <c r="LN860" s="12"/>
      <c r="LO860" s="12"/>
      <c r="LP860" s="12"/>
      <c r="LQ860" s="12"/>
      <c r="LR860" s="12"/>
      <c r="LS860" s="12"/>
      <c r="LT860" s="12"/>
      <c r="LU860" s="12"/>
      <c r="LV860" s="12"/>
      <c r="LW860" s="12"/>
      <c r="LX860" s="12"/>
      <c r="LY860" s="12"/>
      <c r="LZ860" s="12"/>
      <c r="MA860" s="12"/>
      <c r="MB860" s="12"/>
      <c r="MC860" s="12"/>
      <c r="MD860" s="12"/>
      <c r="ME860" s="12"/>
      <c r="MF860" s="12"/>
      <c r="MG860" s="12"/>
      <c r="MH860" s="12"/>
      <c r="MI860" s="12"/>
      <c r="MJ860" s="12"/>
      <c r="MK860" s="12"/>
      <c r="ML860" s="12"/>
      <c r="MM860" s="12"/>
      <c r="MN860" s="12"/>
      <c r="MO860" s="12"/>
      <c r="MP860" s="12"/>
      <c r="MQ860" s="12"/>
      <c r="MR860" s="12"/>
      <c r="MS860" s="12"/>
      <c r="MT860" s="12"/>
      <c r="MU860" s="12"/>
      <c r="MV860" s="12"/>
      <c r="MW860" s="12"/>
      <c r="MX860" s="12"/>
      <c r="MY860" s="12"/>
      <c r="MZ860" s="12"/>
      <c r="NA860" s="12"/>
      <c r="NB860" s="12"/>
      <c r="NC860" s="12"/>
      <c r="ND860" s="12"/>
      <c r="NE860" s="12"/>
      <c r="NF860" s="12"/>
      <c r="NG860" s="12"/>
      <c r="NH860" s="12"/>
      <c r="NI860" s="12"/>
      <c r="NJ860" s="12"/>
      <c r="NK860" s="12"/>
      <c r="NL860" s="12"/>
      <c r="NM860" s="12"/>
      <c r="NN860" s="12"/>
      <c r="NO860" s="12"/>
      <c r="NP860" s="12"/>
      <c r="NQ860" s="12"/>
      <c r="NR860" s="12"/>
      <c r="NS860" s="12"/>
      <c r="NT860" s="12"/>
      <c r="NU860" s="12"/>
      <c r="NV860" s="12"/>
      <c r="NW860" s="12"/>
      <c r="NX860" s="12"/>
      <c r="NY860" s="12"/>
      <c r="NZ860" s="12"/>
      <c r="OA860" s="12"/>
      <c r="OB860" s="12"/>
      <c r="OC860" s="12"/>
      <c r="OD860" s="12"/>
      <c r="OE860" s="12"/>
      <c r="OF860" s="12"/>
      <c r="OG860" s="12"/>
      <c r="OH860" s="12"/>
      <c r="OI860" s="12"/>
      <c r="OJ860" s="12"/>
      <c r="OK860" s="12"/>
      <c r="OL860" s="12"/>
      <c r="OM860" s="12"/>
      <c r="ON860" s="12"/>
      <c r="OO860" s="12"/>
      <c r="OP860" s="12"/>
      <c r="OQ860" s="12"/>
      <c r="OR860" s="12"/>
      <c r="OS860" s="12"/>
      <c r="OT860" s="12"/>
      <c r="OU860" s="12"/>
      <c r="OV860" s="12"/>
      <c r="OW860" s="12"/>
      <c r="OX860" s="12"/>
      <c r="OY860" s="12"/>
      <c r="OZ860" s="12"/>
      <c r="PA860" s="12"/>
      <c r="PB860" s="12"/>
      <c r="PC860" s="12"/>
      <c r="PD860" s="12"/>
      <c r="PE860" s="12"/>
      <c r="PF860" s="12"/>
      <c r="PG860" s="12"/>
      <c r="PH860" s="12"/>
      <c r="PI860" s="12"/>
      <c r="PJ860" s="12"/>
      <c r="PK860" s="12"/>
      <c r="PL860" s="12"/>
      <c r="PM860" s="12"/>
      <c r="PN860" s="12"/>
      <c r="PO860" s="12"/>
      <c r="PP860" s="12"/>
    </row>
    <row r="861">
      <c r="A861" s="452"/>
      <c r="B861" s="45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  <c r="IB861" s="12"/>
      <c r="IC861" s="12"/>
      <c r="ID861" s="12"/>
      <c r="IE861" s="12"/>
      <c r="IF861" s="12"/>
      <c r="IG861" s="12"/>
      <c r="IH861" s="12"/>
      <c r="II861" s="12"/>
      <c r="IJ861" s="12"/>
      <c r="IK861" s="12"/>
      <c r="IL861" s="12"/>
      <c r="IM861" s="12"/>
      <c r="IN861" s="12"/>
      <c r="IO861" s="12"/>
      <c r="IP861" s="12"/>
      <c r="IQ861" s="12"/>
      <c r="IR861" s="12"/>
      <c r="IS861" s="12"/>
      <c r="IT861" s="12"/>
      <c r="IU861" s="12"/>
      <c r="IV861" s="12"/>
      <c r="IW861" s="12"/>
      <c r="IX861" s="12"/>
      <c r="IY861" s="12"/>
      <c r="IZ861" s="12"/>
      <c r="JA861" s="12"/>
      <c r="JB861" s="12"/>
      <c r="JC861" s="12"/>
      <c r="JD861" s="12"/>
      <c r="JE861" s="12"/>
      <c r="JF861" s="12"/>
      <c r="JG861" s="12"/>
      <c r="JH861" s="12"/>
      <c r="JI861" s="12"/>
      <c r="JJ861" s="12"/>
      <c r="JK861" s="12"/>
      <c r="JL861" s="12"/>
      <c r="JM861" s="12"/>
      <c r="JN861" s="12"/>
      <c r="JO861" s="12"/>
      <c r="JP861" s="12"/>
      <c r="JQ861" s="12"/>
      <c r="JR861" s="12"/>
      <c r="JS861" s="12"/>
      <c r="JT861" s="12"/>
      <c r="JU861" s="12"/>
      <c r="JV861" s="12"/>
      <c r="JW861" s="12"/>
      <c r="JX861" s="12"/>
      <c r="JY861" s="12"/>
      <c r="JZ861" s="12"/>
      <c r="KA861" s="12"/>
      <c r="KB861" s="12"/>
      <c r="KC861" s="12"/>
      <c r="KD861" s="12"/>
      <c r="KE861" s="12"/>
      <c r="KF861" s="12"/>
      <c r="KG861" s="12"/>
      <c r="KH861" s="12"/>
      <c r="KI861" s="12"/>
      <c r="KJ861" s="12"/>
      <c r="KK861" s="12"/>
      <c r="KL861" s="12"/>
      <c r="KM861" s="12"/>
      <c r="KN861" s="12"/>
      <c r="KO861" s="12"/>
      <c r="KP861" s="12"/>
      <c r="KQ861" s="12"/>
      <c r="KR861" s="12"/>
      <c r="KS861" s="12"/>
      <c r="KT861" s="12"/>
      <c r="KU861" s="12"/>
      <c r="KV861" s="12"/>
      <c r="KW861" s="12"/>
      <c r="KX861" s="12"/>
      <c r="KY861" s="12"/>
      <c r="KZ861" s="12"/>
      <c r="LA861" s="12"/>
      <c r="LB861" s="12"/>
      <c r="LC861" s="12"/>
      <c r="LD861" s="12"/>
      <c r="LE861" s="12"/>
      <c r="LF861" s="12"/>
      <c r="LG861" s="12"/>
      <c r="LH861" s="12"/>
      <c r="LI861" s="12"/>
      <c r="LJ861" s="12"/>
      <c r="LK861" s="12"/>
      <c r="LL861" s="12"/>
      <c r="LM861" s="12"/>
      <c r="LN861" s="12"/>
      <c r="LO861" s="12"/>
      <c r="LP861" s="12"/>
      <c r="LQ861" s="12"/>
      <c r="LR861" s="12"/>
      <c r="LS861" s="12"/>
      <c r="LT861" s="12"/>
      <c r="LU861" s="12"/>
      <c r="LV861" s="12"/>
      <c r="LW861" s="12"/>
      <c r="LX861" s="12"/>
      <c r="LY861" s="12"/>
      <c r="LZ861" s="12"/>
      <c r="MA861" s="12"/>
      <c r="MB861" s="12"/>
      <c r="MC861" s="12"/>
      <c r="MD861" s="12"/>
      <c r="ME861" s="12"/>
      <c r="MF861" s="12"/>
      <c r="MG861" s="12"/>
      <c r="MH861" s="12"/>
      <c r="MI861" s="12"/>
      <c r="MJ861" s="12"/>
      <c r="MK861" s="12"/>
      <c r="ML861" s="12"/>
      <c r="MM861" s="12"/>
      <c r="MN861" s="12"/>
      <c r="MO861" s="12"/>
      <c r="MP861" s="12"/>
      <c r="MQ861" s="12"/>
      <c r="MR861" s="12"/>
      <c r="MS861" s="12"/>
      <c r="MT861" s="12"/>
      <c r="MU861" s="12"/>
      <c r="MV861" s="12"/>
      <c r="MW861" s="12"/>
      <c r="MX861" s="12"/>
      <c r="MY861" s="12"/>
      <c r="MZ861" s="12"/>
      <c r="NA861" s="12"/>
      <c r="NB861" s="12"/>
      <c r="NC861" s="12"/>
      <c r="ND861" s="12"/>
      <c r="NE861" s="12"/>
      <c r="NF861" s="12"/>
      <c r="NG861" s="12"/>
      <c r="NH861" s="12"/>
      <c r="NI861" s="12"/>
      <c r="NJ861" s="12"/>
      <c r="NK861" s="12"/>
      <c r="NL861" s="12"/>
      <c r="NM861" s="12"/>
      <c r="NN861" s="12"/>
      <c r="NO861" s="12"/>
      <c r="NP861" s="12"/>
      <c r="NQ861" s="12"/>
      <c r="NR861" s="12"/>
      <c r="NS861" s="12"/>
      <c r="NT861" s="12"/>
      <c r="NU861" s="12"/>
      <c r="NV861" s="12"/>
      <c r="NW861" s="12"/>
      <c r="NX861" s="12"/>
      <c r="NY861" s="12"/>
      <c r="NZ861" s="12"/>
      <c r="OA861" s="12"/>
      <c r="OB861" s="12"/>
      <c r="OC861" s="12"/>
      <c r="OD861" s="12"/>
      <c r="OE861" s="12"/>
      <c r="OF861" s="12"/>
      <c r="OG861" s="12"/>
      <c r="OH861" s="12"/>
      <c r="OI861" s="12"/>
      <c r="OJ861" s="12"/>
      <c r="OK861" s="12"/>
      <c r="OL861" s="12"/>
      <c r="OM861" s="12"/>
      <c r="ON861" s="12"/>
      <c r="OO861" s="12"/>
      <c r="OP861" s="12"/>
      <c r="OQ861" s="12"/>
      <c r="OR861" s="12"/>
      <c r="OS861" s="12"/>
      <c r="OT861" s="12"/>
      <c r="OU861" s="12"/>
      <c r="OV861" s="12"/>
      <c r="OW861" s="12"/>
      <c r="OX861" s="12"/>
      <c r="OY861" s="12"/>
      <c r="OZ861" s="12"/>
      <c r="PA861" s="12"/>
      <c r="PB861" s="12"/>
      <c r="PC861" s="12"/>
      <c r="PD861" s="12"/>
      <c r="PE861" s="12"/>
      <c r="PF861" s="12"/>
      <c r="PG861" s="12"/>
      <c r="PH861" s="12"/>
      <c r="PI861" s="12"/>
      <c r="PJ861" s="12"/>
      <c r="PK861" s="12"/>
      <c r="PL861" s="12"/>
      <c r="PM861" s="12"/>
      <c r="PN861" s="12"/>
      <c r="PO861" s="12"/>
      <c r="PP861" s="12"/>
    </row>
    <row r="862">
      <c r="A862" s="452"/>
      <c r="B862" s="45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  <c r="HZ862" s="12"/>
      <c r="IA862" s="12"/>
      <c r="IB862" s="12"/>
      <c r="IC862" s="12"/>
      <c r="ID862" s="12"/>
      <c r="IE862" s="12"/>
      <c r="IF862" s="12"/>
      <c r="IG862" s="12"/>
      <c r="IH862" s="12"/>
      <c r="II862" s="12"/>
      <c r="IJ862" s="12"/>
      <c r="IK862" s="12"/>
      <c r="IL862" s="12"/>
      <c r="IM862" s="12"/>
      <c r="IN862" s="12"/>
      <c r="IO862" s="12"/>
      <c r="IP862" s="12"/>
      <c r="IQ862" s="12"/>
      <c r="IR862" s="12"/>
      <c r="IS862" s="12"/>
      <c r="IT862" s="12"/>
      <c r="IU862" s="12"/>
      <c r="IV862" s="12"/>
      <c r="IW862" s="12"/>
      <c r="IX862" s="12"/>
      <c r="IY862" s="12"/>
      <c r="IZ862" s="12"/>
      <c r="JA862" s="12"/>
      <c r="JB862" s="12"/>
      <c r="JC862" s="12"/>
      <c r="JD862" s="12"/>
      <c r="JE862" s="12"/>
      <c r="JF862" s="12"/>
      <c r="JG862" s="12"/>
      <c r="JH862" s="12"/>
      <c r="JI862" s="12"/>
      <c r="JJ862" s="12"/>
      <c r="JK862" s="12"/>
      <c r="JL862" s="12"/>
      <c r="JM862" s="12"/>
      <c r="JN862" s="12"/>
      <c r="JO862" s="12"/>
      <c r="JP862" s="12"/>
      <c r="JQ862" s="12"/>
      <c r="JR862" s="12"/>
      <c r="JS862" s="12"/>
      <c r="JT862" s="12"/>
      <c r="JU862" s="12"/>
      <c r="JV862" s="12"/>
      <c r="JW862" s="12"/>
      <c r="JX862" s="12"/>
      <c r="JY862" s="12"/>
      <c r="JZ862" s="12"/>
      <c r="KA862" s="12"/>
      <c r="KB862" s="12"/>
      <c r="KC862" s="12"/>
      <c r="KD862" s="12"/>
      <c r="KE862" s="12"/>
      <c r="KF862" s="12"/>
      <c r="KG862" s="12"/>
      <c r="KH862" s="12"/>
      <c r="KI862" s="12"/>
      <c r="KJ862" s="12"/>
      <c r="KK862" s="12"/>
      <c r="KL862" s="12"/>
      <c r="KM862" s="12"/>
      <c r="KN862" s="12"/>
      <c r="KO862" s="12"/>
      <c r="KP862" s="12"/>
      <c r="KQ862" s="12"/>
      <c r="KR862" s="12"/>
      <c r="KS862" s="12"/>
      <c r="KT862" s="12"/>
      <c r="KU862" s="12"/>
      <c r="KV862" s="12"/>
      <c r="KW862" s="12"/>
      <c r="KX862" s="12"/>
      <c r="KY862" s="12"/>
      <c r="KZ862" s="12"/>
      <c r="LA862" s="12"/>
      <c r="LB862" s="12"/>
      <c r="LC862" s="12"/>
      <c r="LD862" s="12"/>
      <c r="LE862" s="12"/>
      <c r="LF862" s="12"/>
      <c r="LG862" s="12"/>
      <c r="LH862" s="12"/>
      <c r="LI862" s="12"/>
      <c r="LJ862" s="12"/>
      <c r="LK862" s="12"/>
      <c r="LL862" s="12"/>
      <c r="LM862" s="12"/>
      <c r="LN862" s="12"/>
      <c r="LO862" s="12"/>
      <c r="LP862" s="12"/>
      <c r="LQ862" s="12"/>
      <c r="LR862" s="12"/>
      <c r="LS862" s="12"/>
      <c r="LT862" s="12"/>
      <c r="LU862" s="12"/>
      <c r="LV862" s="12"/>
      <c r="LW862" s="12"/>
      <c r="LX862" s="12"/>
      <c r="LY862" s="12"/>
      <c r="LZ862" s="12"/>
      <c r="MA862" s="12"/>
      <c r="MB862" s="12"/>
      <c r="MC862" s="12"/>
      <c r="MD862" s="12"/>
      <c r="ME862" s="12"/>
      <c r="MF862" s="12"/>
      <c r="MG862" s="12"/>
      <c r="MH862" s="12"/>
      <c r="MI862" s="12"/>
      <c r="MJ862" s="12"/>
      <c r="MK862" s="12"/>
      <c r="ML862" s="12"/>
      <c r="MM862" s="12"/>
      <c r="MN862" s="12"/>
      <c r="MO862" s="12"/>
      <c r="MP862" s="12"/>
      <c r="MQ862" s="12"/>
      <c r="MR862" s="12"/>
      <c r="MS862" s="12"/>
      <c r="MT862" s="12"/>
      <c r="MU862" s="12"/>
      <c r="MV862" s="12"/>
      <c r="MW862" s="12"/>
      <c r="MX862" s="12"/>
      <c r="MY862" s="12"/>
      <c r="MZ862" s="12"/>
      <c r="NA862" s="12"/>
      <c r="NB862" s="12"/>
      <c r="NC862" s="12"/>
      <c r="ND862" s="12"/>
      <c r="NE862" s="12"/>
      <c r="NF862" s="12"/>
      <c r="NG862" s="12"/>
      <c r="NH862" s="12"/>
      <c r="NI862" s="12"/>
      <c r="NJ862" s="12"/>
      <c r="NK862" s="12"/>
      <c r="NL862" s="12"/>
      <c r="NM862" s="12"/>
      <c r="NN862" s="12"/>
      <c r="NO862" s="12"/>
      <c r="NP862" s="12"/>
      <c r="NQ862" s="12"/>
      <c r="NR862" s="12"/>
      <c r="NS862" s="12"/>
      <c r="NT862" s="12"/>
      <c r="NU862" s="12"/>
      <c r="NV862" s="12"/>
      <c r="NW862" s="12"/>
      <c r="NX862" s="12"/>
      <c r="NY862" s="12"/>
      <c r="NZ862" s="12"/>
      <c r="OA862" s="12"/>
      <c r="OB862" s="12"/>
      <c r="OC862" s="12"/>
      <c r="OD862" s="12"/>
      <c r="OE862" s="12"/>
      <c r="OF862" s="12"/>
      <c r="OG862" s="12"/>
      <c r="OH862" s="12"/>
      <c r="OI862" s="12"/>
      <c r="OJ862" s="12"/>
      <c r="OK862" s="12"/>
      <c r="OL862" s="12"/>
      <c r="OM862" s="12"/>
      <c r="ON862" s="12"/>
      <c r="OO862" s="12"/>
      <c r="OP862" s="12"/>
      <c r="OQ862" s="12"/>
      <c r="OR862" s="12"/>
      <c r="OS862" s="12"/>
      <c r="OT862" s="12"/>
      <c r="OU862" s="12"/>
      <c r="OV862" s="12"/>
      <c r="OW862" s="12"/>
      <c r="OX862" s="12"/>
      <c r="OY862" s="12"/>
      <c r="OZ862" s="12"/>
      <c r="PA862" s="12"/>
      <c r="PB862" s="12"/>
      <c r="PC862" s="12"/>
      <c r="PD862" s="12"/>
      <c r="PE862" s="12"/>
      <c r="PF862" s="12"/>
      <c r="PG862" s="12"/>
      <c r="PH862" s="12"/>
      <c r="PI862" s="12"/>
      <c r="PJ862" s="12"/>
      <c r="PK862" s="12"/>
      <c r="PL862" s="12"/>
      <c r="PM862" s="12"/>
      <c r="PN862" s="12"/>
      <c r="PO862" s="12"/>
      <c r="PP862" s="12"/>
    </row>
    <row r="863">
      <c r="A863" s="452"/>
      <c r="B863" s="45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  <c r="IB863" s="12"/>
      <c r="IC863" s="12"/>
      <c r="ID863" s="12"/>
      <c r="IE863" s="12"/>
      <c r="IF863" s="12"/>
      <c r="IG863" s="12"/>
      <c r="IH863" s="12"/>
      <c r="II863" s="12"/>
      <c r="IJ863" s="12"/>
      <c r="IK863" s="12"/>
      <c r="IL863" s="12"/>
      <c r="IM863" s="12"/>
      <c r="IN863" s="12"/>
      <c r="IO863" s="12"/>
      <c r="IP863" s="12"/>
      <c r="IQ863" s="12"/>
      <c r="IR863" s="12"/>
      <c r="IS863" s="12"/>
      <c r="IT863" s="12"/>
      <c r="IU863" s="12"/>
      <c r="IV863" s="12"/>
      <c r="IW863" s="12"/>
      <c r="IX863" s="12"/>
      <c r="IY863" s="12"/>
      <c r="IZ863" s="12"/>
      <c r="JA863" s="12"/>
      <c r="JB863" s="12"/>
      <c r="JC863" s="12"/>
      <c r="JD863" s="12"/>
      <c r="JE863" s="12"/>
      <c r="JF863" s="12"/>
      <c r="JG863" s="12"/>
      <c r="JH863" s="12"/>
      <c r="JI863" s="12"/>
      <c r="JJ863" s="12"/>
      <c r="JK863" s="12"/>
      <c r="JL863" s="12"/>
      <c r="JM863" s="12"/>
      <c r="JN863" s="12"/>
      <c r="JO863" s="12"/>
      <c r="JP863" s="12"/>
      <c r="JQ863" s="12"/>
      <c r="JR863" s="12"/>
      <c r="JS863" s="12"/>
      <c r="JT863" s="12"/>
      <c r="JU863" s="12"/>
      <c r="JV863" s="12"/>
      <c r="JW863" s="12"/>
      <c r="JX863" s="12"/>
      <c r="JY863" s="12"/>
      <c r="JZ863" s="12"/>
      <c r="KA863" s="12"/>
      <c r="KB863" s="12"/>
      <c r="KC863" s="12"/>
      <c r="KD863" s="12"/>
      <c r="KE863" s="12"/>
      <c r="KF863" s="12"/>
      <c r="KG863" s="12"/>
      <c r="KH863" s="12"/>
      <c r="KI863" s="12"/>
      <c r="KJ863" s="12"/>
      <c r="KK863" s="12"/>
      <c r="KL863" s="12"/>
      <c r="KM863" s="12"/>
      <c r="KN863" s="12"/>
      <c r="KO863" s="12"/>
      <c r="KP863" s="12"/>
      <c r="KQ863" s="12"/>
      <c r="KR863" s="12"/>
      <c r="KS863" s="12"/>
      <c r="KT863" s="12"/>
      <c r="KU863" s="12"/>
      <c r="KV863" s="12"/>
      <c r="KW863" s="12"/>
      <c r="KX863" s="12"/>
      <c r="KY863" s="12"/>
      <c r="KZ863" s="12"/>
      <c r="LA863" s="12"/>
      <c r="LB863" s="12"/>
      <c r="LC863" s="12"/>
      <c r="LD863" s="12"/>
      <c r="LE863" s="12"/>
      <c r="LF863" s="12"/>
      <c r="LG863" s="12"/>
      <c r="LH863" s="12"/>
      <c r="LI863" s="12"/>
      <c r="LJ863" s="12"/>
      <c r="LK863" s="12"/>
      <c r="LL863" s="12"/>
      <c r="LM863" s="12"/>
      <c r="LN863" s="12"/>
      <c r="LO863" s="12"/>
      <c r="LP863" s="12"/>
      <c r="LQ863" s="12"/>
      <c r="LR863" s="12"/>
      <c r="LS863" s="12"/>
      <c r="LT863" s="12"/>
      <c r="LU863" s="12"/>
      <c r="LV863" s="12"/>
      <c r="LW863" s="12"/>
      <c r="LX863" s="12"/>
      <c r="LY863" s="12"/>
      <c r="LZ863" s="12"/>
      <c r="MA863" s="12"/>
      <c r="MB863" s="12"/>
      <c r="MC863" s="12"/>
      <c r="MD863" s="12"/>
      <c r="ME863" s="12"/>
      <c r="MF863" s="12"/>
      <c r="MG863" s="12"/>
      <c r="MH863" s="12"/>
      <c r="MI863" s="12"/>
      <c r="MJ863" s="12"/>
      <c r="MK863" s="12"/>
      <c r="ML863" s="12"/>
      <c r="MM863" s="12"/>
      <c r="MN863" s="12"/>
      <c r="MO863" s="12"/>
      <c r="MP863" s="12"/>
      <c r="MQ863" s="12"/>
      <c r="MR863" s="12"/>
      <c r="MS863" s="12"/>
      <c r="MT863" s="12"/>
      <c r="MU863" s="12"/>
      <c r="MV863" s="12"/>
      <c r="MW863" s="12"/>
      <c r="MX863" s="12"/>
      <c r="MY863" s="12"/>
      <c r="MZ863" s="12"/>
      <c r="NA863" s="12"/>
      <c r="NB863" s="12"/>
      <c r="NC863" s="12"/>
      <c r="ND863" s="12"/>
      <c r="NE863" s="12"/>
      <c r="NF863" s="12"/>
      <c r="NG863" s="12"/>
      <c r="NH863" s="12"/>
      <c r="NI863" s="12"/>
      <c r="NJ863" s="12"/>
      <c r="NK863" s="12"/>
      <c r="NL863" s="12"/>
      <c r="NM863" s="12"/>
      <c r="NN863" s="12"/>
      <c r="NO863" s="12"/>
      <c r="NP863" s="12"/>
      <c r="NQ863" s="12"/>
      <c r="NR863" s="12"/>
      <c r="NS863" s="12"/>
      <c r="NT863" s="12"/>
      <c r="NU863" s="12"/>
      <c r="NV863" s="12"/>
      <c r="NW863" s="12"/>
      <c r="NX863" s="12"/>
      <c r="NY863" s="12"/>
      <c r="NZ863" s="12"/>
      <c r="OA863" s="12"/>
      <c r="OB863" s="12"/>
      <c r="OC863" s="12"/>
      <c r="OD863" s="12"/>
      <c r="OE863" s="12"/>
      <c r="OF863" s="12"/>
      <c r="OG863" s="12"/>
      <c r="OH863" s="12"/>
      <c r="OI863" s="12"/>
      <c r="OJ863" s="12"/>
      <c r="OK863" s="12"/>
      <c r="OL863" s="12"/>
      <c r="OM863" s="12"/>
      <c r="ON863" s="12"/>
      <c r="OO863" s="12"/>
      <c r="OP863" s="12"/>
      <c r="OQ863" s="12"/>
      <c r="OR863" s="12"/>
      <c r="OS863" s="12"/>
      <c r="OT863" s="12"/>
      <c r="OU863" s="12"/>
      <c r="OV863" s="12"/>
      <c r="OW863" s="12"/>
      <c r="OX863" s="12"/>
      <c r="OY863" s="12"/>
      <c r="OZ863" s="12"/>
      <c r="PA863" s="12"/>
      <c r="PB863" s="12"/>
      <c r="PC863" s="12"/>
      <c r="PD863" s="12"/>
      <c r="PE863" s="12"/>
      <c r="PF863" s="12"/>
      <c r="PG863" s="12"/>
      <c r="PH863" s="12"/>
      <c r="PI863" s="12"/>
      <c r="PJ863" s="12"/>
      <c r="PK863" s="12"/>
      <c r="PL863" s="12"/>
      <c r="PM863" s="12"/>
      <c r="PN863" s="12"/>
      <c r="PO863" s="12"/>
      <c r="PP863" s="12"/>
    </row>
    <row r="864">
      <c r="A864" s="452"/>
      <c r="B864" s="45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  <c r="IB864" s="12"/>
      <c r="IC864" s="12"/>
      <c r="ID864" s="12"/>
      <c r="IE864" s="12"/>
      <c r="IF864" s="12"/>
      <c r="IG864" s="12"/>
      <c r="IH864" s="12"/>
      <c r="II864" s="12"/>
      <c r="IJ864" s="12"/>
      <c r="IK864" s="12"/>
      <c r="IL864" s="12"/>
      <c r="IM864" s="12"/>
      <c r="IN864" s="12"/>
      <c r="IO864" s="12"/>
      <c r="IP864" s="12"/>
      <c r="IQ864" s="12"/>
      <c r="IR864" s="12"/>
      <c r="IS864" s="12"/>
      <c r="IT864" s="12"/>
      <c r="IU864" s="12"/>
      <c r="IV864" s="12"/>
      <c r="IW864" s="12"/>
      <c r="IX864" s="12"/>
      <c r="IY864" s="12"/>
      <c r="IZ864" s="12"/>
      <c r="JA864" s="12"/>
      <c r="JB864" s="12"/>
      <c r="JC864" s="12"/>
      <c r="JD864" s="12"/>
      <c r="JE864" s="12"/>
      <c r="JF864" s="12"/>
      <c r="JG864" s="12"/>
      <c r="JH864" s="12"/>
      <c r="JI864" s="12"/>
      <c r="JJ864" s="12"/>
      <c r="JK864" s="12"/>
      <c r="JL864" s="12"/>
      <c r="JM864" s="12"/>
      <c r="JN864" s="12"/>
      <c r="JO864" s="12"/>
      <c r="JP864" s="12"/>
      <c r="JQ864" s="12"/>
      <c r="JR864" s="12"/>
      <c r="JS864" s="12"/>
      <c r="JT864" s="12"/>
      <c r="JU864" s="12"/>
      <c r="JV864" s="12"/>
      <c r="JW864" s="12"/>
      <c r="JX864" s="12"/>
      <c r="JY864" s="12"/>
      <c r="JZ864" s="12"/>
      <c r="KA864" s="12"/>
      <c r="KB864" s="12"/>
      <c r="KC864" s="12"/>
      <c r="KD864" s="12"/>
      <c r="KE864" s="12"/>
      <c r="KF864" s="12"/>
      <c r="KG864" s="12"/>
      <c r="KH864" s="12"/>
      <c r="KI864" s="12"/>
      <c r="KJ864" s="12"/>
      <c r="KK864" s="12"/>
      <c r="KL864" s="12"/>
      <c r="KM864" s="12"/>
      <c r="KN864" s="12"/>
      <c r="KO864" s="12"/>
      <c r="KP864" s="12"/>
      <c r="KQ864" s="12"/>
      <c r="KR864" s="12"/>
      <c r="KS864" s="12"/>
      <c r="KT864" s="12"/>
      <c r="KU864" s="12"/>
      <c r="KV864" s="12"/>
      <c r="KW864" s="12"/>
      <c r="KX864" s="12"/>
      <c r="KY864" s="12"/>
      <c r="KZ864" s="12"/>
      <c r="LA864" s="12"/>
      <c r="LB864" s="12"/>
      <c r="LC864" s="12"/>
      <c r="LD864" s="12"/>
      <c r="LE864" s="12"/>
      <c r="LF864" s="12"/>
      <c r="LG864" s="12"/>
      <c r="LH864" s="12"/>
      <c r="LI864" s="12"/>
      <c r="LJ864" s="12"/>
      <c r="LK864" s="12"/>
      <c r="LL864" s="12"/>
      <c r="LM864" s="12"/>
      <c r="LN864" s="12"/>
      <c r="LO864" s="12"/>
      <c r="LP864" s="12"/>
      <c r="LQ864" s="12"/>
      <c r="LR864" s="12"/>
      <c r="LS864" s="12"/>
      <c r="LT864" s="12"/>
      <c r="LU864" s="12"/>
      <c r="LV864" s="12"/>
      <c r="LW864" s="12"/>
      <c r="LX864" s="12"/>
      <c r="LY864" s="12"/>
      <c r="LZ864" s="12"/>
      <c r="MA864" s="12"/>
      <c r="MB864" s="12"/>
      <c r="MC864" s="12"/>
      <c r="MD864" s="12"/>
      <c r="ME864" s="12"/>
      <c r="MF864" s="12"/>
      <c r="MG864" s="12"/>
      <c r="MH864" s="12"/>
      <c r="MI864" s="12"/>
      <c r="MJ864" s="12"/>
      <c r="MK864" s="12"/>
      <c r="ML864" s="12"/>
      <c r="MM864" s="12"/>
      <c r="MN864" s="12"/>
      <c r="MO864" s="12"/>
      <c r="MP864" s="12"/>
      <c r="MQ864" s="12"/>
      <c r="MR864" s="12"/>
      <c r="MS864" s="12"/>
      <c r="MT864" s="12"/>
      <c r="MU864" s="12"/>
      <c r="MV864" s="12"/>
      <c r="MW864" s="12"/>
      <c r="MX864" s="12"/>
      <c r="MY864" s="12"/>
      <c r="MZ864" s="12"/>
      <c r="NA864" s="12"/>
      <c r="NB864" s="12"/>
      <c r="NC864" s="12"/>
      <c r="ND864" s="12"/>
      <c r="NE864" s="12"/>
      <c r="NF864" s="12"/>
      <c r="NG864" s="12"/>
      <c r="NH864" s="12"/>
      <c r="NI864" s="12"/>
      <c r="NJ864" s="12"/>
      <c r="NK864" s="12"/>
      <c r="NL864" s="12"/>
      <c r="NM864" s="12"/>
      <c r="NN864" s="12"/>
      <c r="NO864" s="12"/>
      <c r="NP864" s="12"/>
      <c r="NQ864" s="12"/>
      <c r="NR864" s="12"/>
      <c r="NS864" s="12"/>
      <c r="NT864" s="12"/>
      <c r="NU864" s="12"/>
      <c r="NV864" s="12"/>
      <c r="NW864" s="12"/>
      <c r="NX864" s="12"/>
      <c r="NY864" s="12"/>
      <c r="NZ864" s="12"/>
      <c r="OA864" s="12"/>
      <c r="OB864" s="12"/>
      <c r="OC864" s="12"/>
      <c r="OD864" s="12"/>
      <c r="OE864" s="12"/>
      <c r="OF864" s="12"/>
      <c r="OG864" s="12"/>
      <c r="OH864" s="12"/>
      <c r="OI864" s="12"/>
      <c r="OJ864" s="12"/>
      <c r="OK864" s="12"/>
      <c r="OL864" s="12"/>
      <c r="OM864" s="12"/>
      <c r="ON864" s="12"/>
      <c r="OO864" s="12"/>
      <c r="OP864" s="12"/>
      <c r="OQ864" s="12"/>
      <c r="OR864" s="12"/>
      <c r="OS864" s="12"/>
      <c r="OT864" s="12"/>
      <c r="OU864" s="12"/>
      <c r="OV864" s="12"/>
      <c r="OW864" s="12"/>
      <c r="OX864" s="12"/>
      <c r="OY864" s="12"/>
      <c r="OZ864" s="12"/>
      <c r="PA864" s="12"/>
      <c r="PB864" s="12"/>
      <c r="PC864" s="12"/>
      <c r="PD864" s="12"/>
      <c r="PE864" s="12"/>
      <c r="PF864" s="12"/>
      <c r="PG864" s="12"/>
      <c r="PH864" s="12"/>
      <c r="PI864" s="12"/>
      <c r="PJ864" s="12"/>
      <c r="PK864" s="12"/>
      <c r="PL864" s="12"/>
      <c r="PM864" s="12"/>
      <c r="PN864" s="12"/>
      <c r="PO864" s="12"/>
      <c r="PP864" s="12"/>
    </row>
    <row r="865">
      <c r="A865" s="452"/>
      <c r="B865" s="45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  <c r="HZ865" s="12"/>
      <c r="IA865" s="12"/>
      <c r="IB865" s="12"/>
      <c r="IC865" s="12"/>
      <c r="ID865" s="12"/>
      <c r="IE865" s="12"/>
      <c r="IF865" s="12"/>
      <c r="IG865" s="12"/>
      <c r="IH865" s="12"/>
      <c r="II865" s="12"/>
      <c r="IJ865" s="12"/>
      <c r="IK865" s="12"/>
      <c r="IL865" s="12"/>
      <c r="IM865" s="12"/>
      <c r="IN865" s="12"/>
      <c r="IO865" s="12"/>
      <c r="IP865" s="12"/>
      <c r="IQ865" s="12"/>
      <c r="IR865" s="12"/>
      <c r="IS865" s="12"/>
      <c r="IT865" s="12"/>
      <c r="IU865" s="12"/>
      <c r="IV865" s="12"/>
      <c r="IW865" s="12"/>
      <c r="IX865" s="12"/>
      <c r="IY865" s="12"/>
      <c r="IZ865" s="12"/>
      <c r="JA865" s="12"/>
      <c r="JB865" s="12"/>
      <c r="JC865" s="12"/>
      <c r="JD865" s="12"/>
      <c r="JE865" s="12"/>
      <c r="JF865" s="12"/>
      <c r="JG865" s="12"/>
      <c r="JH865" s="12"/>
      <c r="JI865" s="12"/>
      <c r="JJ865" s="12"/>
      <c r="JK865" s="12"/>
      <c r="JL865" s="12"/>
      <c r="JM865" s="12"/>
      <c r="JN865" s="12"/>
      <c r="JO865" s="12"/>
      <c r="JP865" s="12"/>
      <c r="JQ865" s="12"/>
      <c r="JR865" s="12"/>
      <c r="JS865" s="12"/>
      <c r="JT865" s="12"/>
      <c r="JU865" s="12"/>
      <c r="JV865" s="12"/>
      <c r="JW865" s="12"/>
      <c r="JX865" s="12"/>
      <c r="JY865" s="12"/>
      <c r="JZ865" s="12"/>
      <c r="KA865" s="12"/>
      <c r="KB865" s="12"/>
      <c r="KC865" s="12"/>
      <c r="KD865" s="12"/>
      <c r="KE865" s="12"/>
      <c r="KF865" s="12"/>
      <c r="KG865" s="12"/>
      <c r="KH865" s="12"/>
      <c r="KI865" s="12"/>
      <c r="KJ865" s="12"/>
      <c r="KK865" s="12"/>
      <c r="KL865" s="12"/>
      <c r="KM865" s="12"/>
      <c r="KN865" s="12"/>
      <c r="KO865" s="12"/>
      <c r="KP865" s="12"/>
      <c r="KQ865" s="12"/>
      <c r="KR865" s="12"/>
      <c r="KS865" s="12"/>
      <c r="KT865" s="12"/>
      <c r="KU865" s="12"/>
      <c r="KV865" s="12"/>
      <c r="KW865" s="12"/>
      <c r="KX865" s="12"/>
      <c r="KY865" s="12"/>
      <c r="KZ865" s="12"/>
      <c r="LA865" s="12"/>
      <c r="LB865" s="12"/>
      <c r="LC865" s="12"/>
      <c r="LD865" s="12"/>
      <c r="LE865" s="12"/>
      <c r="LF865" s="12"/>
      <c r="LG865" s="12"/>
      <c r="LH865" s="12"/>
      <c r="LI865" s="12"/>
      <c r="LJ865" s="12"/>
      <c r="LK865" s="12"/>
      <c r="LL865" s="12"/>
      <c r="LM865" s="12"/>
      <c r="LN865" s="12"/>
      <c r="LO865" s="12"/>
      <c r="LP865" s="12"/>
      <c r="LQ865" s="12"/>
      <c r="LR865" s="12"/>
      <c r="LS865" s="12"/>
      <c r="LT865" s="12"/>
      <c r="LU865" s="12"/>
      <c r="LV865" s="12"/>
      <c r="LW865" s="12"/>
      <c r="LX865" s="12"/>
      <c r="LY865" s="12"/>
      <c r="LZ865" s="12"/>
      <c r="MA865" s="12"/>
      <c r="MB865" s="12"/>
      <c r="MC865" s="12"/>
      <c r="MD865" s="12"/>
      <c r="ME865" s="12"/>
      <c r="MF865" s="12"/>
      <c r="MG865" s="12"/>
      <c r="MH865" s="12"/>
      <c r="MI865" s="12"/>
      <c r="MJ865" s="12"/>
      <c r="MK865" s="12"/>
      <c r="ML865" s="12"/>
      <c r="MM865" s="12"/>
      <c r="MN865" s="12"/>
      <c r="MO865" s="12"/>
      <c r="MP865" s="12"/>
      <c r="MQ865" s="12"/>
      <c r="MR865" s="12"/>
      <c r="MS865" s="12"/>
      <c r="MT865" s="12"/>
      <c r="MU865" s="12"/>
      <c r="MV865" s="12"/>
      <c r="MW865" s="12"/>
      <c r="MX865" s="12"/>
      <c r="MY865" s="12"/>
      <c r="MZ865" s="12"/>
      <c r="NA865" s="12"/>
      <c r="NB865" s="12"/>
      <c r="NC865" s="12"/>
      <c r="ND865" s="12"/>
      <c r="NE865" s="12"/>
      <c r="NF865" s="12"/>
      <c r="NG865" s="12"/>
      <c r="NH865" s="12"/>
      <c r="NI865" s="12"/>
      <c r="NJ865" s="12"/>
      <c r="NK865" s="12"/>
      <c r="NL865" s="12"/>
      <c r="NM865" s="12"/>
      <c r="NN865" s="12"/>
      <c r="NO865" s="12"/>
      <c r="NP865" s="12"/>
      <c r="NQ865" s="12"/>
      <c r="NR865" s="12"/>
      <c r="NS865" s="12"/>
      <c r="NT865" s="12"/>
      <c r="NU865" s="12"/>
      <c r="NV865" s="12"/>
      <c r="NW865" s="12"/>
      <c r="NX865" s="12"/>
      <c r="NY865" s="12"/>
      <c r="NZ865" s="12"/>
      <c r="OA865" s="12"/>
      <c r="OB865" s="12"/>
      <c r="OC865" s="12"/>
      <c r="OD865" s="12"/>
      <c r="OE865" s="12"/>
      <c r="OF865" s="12"/>
      <c r="OG865" s="12"/>
      <c r="OH865" s="12"/>
      <c r="OI865" s="12"/>
      <c r="OJ865" s="12"/>
      <c r="OK865" s="12"/>
      <c r="OL865" s="12"/>
      <c r="OM865" s="12"/>
      <c r="ON865" s="12"/>
      <c r="OO865" s="12"/>
      <c r="OP865" s="12"/>
      <c r="OQ865" s="12"/>
      <c r="OR865" s="12"/>
      <c r="OS865" s="12"/>
      <c r="OT865" s="12"/>
      <c r="OU865" s="12"/>
      <c r="OV865" s="12"/>
      <c r="OW865" s="12"/>
      <c r="OX865" s="12"/>
      <c r="OY865" s="12"/>
      <c r="OZ865" s="12"/>
      <c r="PA865" s="12"/>
      <c r="PB865" s="12"/>
      <c r="PC865" s="12"/>
      <c r="PD865" s="12"/>
      <c r="PE865" s="12"/>
      <c r="PF865" s="12"/>
      <c r="PG865" s="12"/>
      <c r="PH865" s="12"/>
      <c r="PI865" s="12"/>
      <c r="PJ865" s="12"/>
      <c r="PK865" s="12"/>
      <c r="PL865" s="12"/>
      <c r="PM865" s="12"/>
      <c r="PN865" s="12"/>
      <c r="PO865" s="12"/>
      <c r="PP865" s="12"/>
    </row>
    <row r="866">
      <c r="A866" s="452"/>
      <c r="B866" s="45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  <c r="IB866" s="12"/>
      <c r="IC866" s="12"/>
      <c r="ID866" s="12"/>
      <c r="IE866" s="12"/>
      <c r="IF866" s="12"/>
      <c r="IG866" s="12"/>
      <c r="IH866" s="12"/>
      <c r="II866" s="12"/>
      <c r="IJ866" s="12"/>
      <c r="IK866" s="12"/>
      <c r="IL866" s="12"/>
      <c r="IM866" s="12"/>
      <c r="IN866" s="12"/>
      <c r="IO866" s="12"/>
      <c r="IP866" s="12"/>
      <c r="IQ866" s="12"/>
      <c r="IR866" s="12"/>
      <c r="IS866" s="12"/>
      <c r="IT866" s="12"/>
      <c r="IU866" s="12"/>
      <c r="IV866" s="12"/>
      <c r="IW866" s="12"/>
      <c r="IX866" s="12"/>
      <c r="IY866" s="12"/>
      <c r="IZ866" s="12"/>
      <c r="JA866" s="12"/>
      <c r="JB866" s="12"/>
      <c r="JC866" s="12"/>
      <c r="JD866" s="12"/>
      <c r="JE866" s="12"/>
      <c r="JF866" s="12"/>
      <c r="JG866" s="12"/>
      <c r="JH866" s="12"/>
      <c r="JI866" s="12"/>
      <c r="JJ866" s="12"/>
      <c r="JK866" s="12"/>
      <c r="JL866" s="12"/>
      <c r="JM866" s="12"/>
      <c r="JN866" s="12"/>
      <c r="JO866" s="12"/>
      <c r="JP866" s="12"/>
      <c r="JQ866" s="12"/>
      <c r="JR866" s="12"/>
      <c r="JS866" s="12"/>
      <c r="JT866" s="12"/>
      <c r="JU866" s="12"/>
      <c r="JV866" s="12"/>
      <c r="JW866" s="12"/>
      <c r="JX866" s="12"/>
      <c r="JY866" s="12"/>
      <c r="JZ866" s="12"/>
      <c r="KA866" s="12"/>
      <c r="KB866" s="12"/>
      <c r="KC866" s="12"/>
      <c r="KD866" s="12"/>
      <c r="KE866" s="12"/>
      <c r="KF866" s="12"/>
      <c r="KG866" s="12"/>
      <c r="KH866" s="12"/>
      <c r="KI866" s="12"/>
      <c r="KJ866" s="12"/>
      <c r="KK866" s="12"/>
      <c r="KL866" s="12"/>
      <c r="KM866" s="12"/>
      <c r="KN866" s="12"/>
      <c r="KO866" s="12"/>
      <c r="KP866" s="12"/>
      <c r="KQ866" s="12"/>
      <c r="KR866" s="12"/>
      <c r="KS866" s="12"/>
      <c r="KT866" s="12"/>
      <c r="KU866" s="12"/>
      <c r="KV866" s="12"/>
      <c r="KW866" s="12"/>
      <c r="KX866" s="12"/>
      <c r="KY866" s="12"/>
      <c r="KZ866" s="12"/>
      <c r="LA866" s="12"/>
      <c r="LB866" s="12"/>
      <c r="LC866" s="12"/>
      <c r="LD866" s="12"/>
      <c r="LE866" s="12"/>
      <c r="LF866" s="12"/>
      <c r="LG866" s="12"/>
      <c r="LH866" s="12"/>
      <c r="LI866" s="12"/>
      <c r="LJ866" s="12"/>
      <c r="LK866" s="12"/>
      <c r="LL866" s="12"/>
      <c r="LM866" s="12"/>
      <c r="LN866" s="12"/>
      <c r="LO866" s="12"/>
      <c r="LP866" s="12"/>
      <c r="LQ866" s="12"/>
      <c r="LR866" s="12"/>
      <c r="LS866" s="12"/>
      <c r="LT866" s="12"/>
      <c r="LU866" s="12"/>
      <c r="LV866" s="12"/>
      <c r="LW866" s="12"/>
      <c r="LX866" s="12"/>
      <c r="LY866" s="12"/>
      <c r="LZ866" s="12"/>
      <c r="MA866" s="12"/>
      <c r="MB866" s="12"/>
      <c r="MC866" s="12"/>
      <c r="MD866" s="12"/>
      <c r="ME866" s="12"/>
      <c r="MF866" s="12"/>
      <c r="MG866" s="12"/>
      <c r="MH866" s="12"/>
      <c r="MI866" s="12"/>
      <c r="MJ866" s="12"/>
      <c r="MK866" s="12"/>
      <c r="ML866" s="12"/>
      <c r="MM866" s="12"/>
      <c r="MN866" s="12"/>
      <c r="MO866" s="12"/>
      <c r="MP866" s="12"/>
      <c r="MQ866" s="12"/>
      <c r="MR866" s="12"/>
      <c r="MS866" s="12"/>
      <c r="MT866" s="12"/>
      <c r="MU866" s="12"/>
      <c r="MV866" s="12"/>
      <c r="MW866" s="12"/>
      <c r="MX866" s="12"/>
      <c r="MY866" s="12"/>
      <c r="MZ866" s="12"/>
      <c r="NA866" s="12"/>
      <c r="NB866" s="12"/>
      <c r="NC866" s="12"/>
      <c r="ND866" s="12"/>
      <c r="NE866" s="12"/>
      <c r="NF866" s="12"/>
      <c r="NG866" s="12"/>
      <c r="NH866" s="12"/>
      <c r="NI866" s="12"/>
      <c r="NJ866" s="12"/>
      <c r="NK866" s="12"/>
      <c r="NL866" s="12"/>
      <c r="NM866" s="12"/>
      <c r="NN866" s="12"/>
      <c r="NO866" s="12"/>
      <c r="NP866" s="12"/>
      <c r="NQ866" s="12"/>
      <c r="NR866" s="12"/>
      <c r="NS866" s="12"/>
      <c r="NT866" s="12"/>
      <c r="NU866" s="12"/>
      <c r="NV866" s="12"/>
      <c r="NW866" s="12"/>
      <c r="NX866" s="12"/>
      <c r="NY866" s="12"/>
      <c r="NZ866" s="12"/>
      <c r="OA866" s="12"/>
      <c r="OB866" s="12"/>
      <c r="OC866" s="12"/>
      <c r="OD866" s="12"/>
      <c r="OE866" s="12"/>
      <c r="OF866" s="12"/>
      <c r="OG866" s="12"/>
      <c r="OH866" s="12"/>
      <c r="OI866" s="12"/>
      <c r="OJ866" s="12"/>
      <c r="OK866" s="12"/>
      <c r="OL866" s="12"/>
      <c r="OM866" s="12"/>
      <c r="ON866" s="12"/>
      <c r="OO866" s="12"/>
      <c r="OP866" s="12"/>
      <c r="OQ866" s="12"/>
      <c r="OR866" s="12"/>
      <c r="OS866" s="12"/>
      <c r="OT866" s="12"/>
      <c r="OU866" s="12"/>
      <c r="OV866" s="12"/>
      <c r="OW866" s="12"/>
      <c r="OX866" s="12"/>
      <c r="OY866" s="12"/>
      <c r="OZ866" s="12"/>
      <c r="PA866" s="12"/>
      <c r="PB866" s="12"/>
      <c r="PC866" s="12"/>
      <c r="PD866" s="12"/>
      <c r="PE866" s="12"/>
      <c r="PF866" s="12"/>
      <c r="PG866" s="12"/>
      <c r="PH866" s="12"/>
      <c r="PI866" s="12"/>
      <c r="PJ866" s="12"/>
      <c r="PK866" s="12"/>
      <c r="PL866" s="12"/>
      <c r="PM866" s="12"/>
      <c r="PN866" s="12"/>
      <c r="PO866" s="12"/>
      <c r="PP866" s="12"/>
    </row>
    <row r="867">
      <c r="A867" s="452"/>
      <c r="B867" s="45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  <c r="IB867" s="12"/>
      <c r="IC867" s="12"/>
      <c r="ID867" s="12"/>
      <c r="IE867" s="12"/>
      <c r="IF867" s="12"/>
      <c r="IG867" s="12"/>
      <c r="IH867" s="12"/>
      <c r="II867" s="12"/>
      <c r="IJ867" s="12"/>
      <c r="IK867" s="12"/>
      <c r="IL867" s="12"/>
      <c r="IM867" s="12"/>
      <c r="IN867" s="12"/>
      <c r="IO867" s="12"/>
      <c r="IP867" s="12"/>
      <c r="IQ867" s="12"/>
      <c r="IR867" s="12"/>
      <c r="IS867" s="12"/>
      <c r="IT867" s="12"/>
      <c r="IU867" s="12"/>
      <c r="IV867" s="12"/>
      <c r="IW867" s="12"/>
      <c r="IX867" s="12"/>
      <c r="IY867" s="12"/>
      <c r="IZ867" s="12"/>
      <c r="JA867" s="12"/>
      <c r="JB867" s="12"/>
      <c r="JC867" s="12"/>
      <c r="JD867" s="12"/>
      <c r="JE867" s="12"/>
      <c r="JF867" s="12"/>
      <c r="JG867" s="12"/>
      <c r="JH867" s="12"/>
      <c r="JI867" s="12"/>
      <c r="JJ867" s="12"/>
      <c r="JK867" s="12"/>
      <c r="JL867" s="12"/>
      <c r="JM867" s="12"/>
      <c r="JN867" s="12"/>
      <c r="JO867" s="12"/>
      <c r="JP867" s="12"/>
      <c r="JQ867" s="12"/>
      <c r="JR867" s="12"/>
      <c r="JS867" s="12"/>
      <c r="JT867" s="12"/>
      <c r="JU867" s="12"/>
      <c r="JV867" s="12"/>
      <c r="JW867" s="12"/>
      <c r="JX867" s="12"/>
      <c r="JY867" s="12"/>
      <c r="JZ867" s="12"/>
      <c r="KA867" s="12"/>
      <c r="KB867" s="12"/>
      <c r="KC867" s="12"/>
      <c r="KD867" s="12"/>
      <c r="KE867" s="12"/>
      <c r="KF867" s="12"/>
      <c r="KG867" s="12"/>
      <c r="KH867" s="12"/>
      <c r="KI867" s="12"/>
      <c r="KJ867" s="12"/>
      <c r="KK867" s="12"/>
      <c r="KL867" s="12"/>
      <c r="KM867" s="12"/>
      <c r="KN867" s="12"/>
      <c r="KO867" s="12"/>
      <c r="KP867" s="12"/>
      <c r="KQ867" s="12"/>
      <c r="KR867" s="12"/>
      <c r="KS867" s="12"/>
      <c r="KT867" s="12"/>
      <c r="KU867" s="12"/>
      <c r="KV867" s="12"/>
      <c r="KW867" s="12"/>
      <c r="KX867" s="12"/>
      <c r="KY867" s="12"/>
      <c r="KZ867" s="12"/>
      <c r="LA867" s="12"/>
      <c r="LB867" s="12"/>
      <c r="LC867" s="12"/>
      <c r="LD867" s="12"/>
      <c r="LE867" s="12"/>
      <c r="LF867" s="12"/>
      <c r="LG867" s="12"/>
      <c r="LH867" s="12"/>
      <c r="LI867" s="12"/>
      <c r="LJ867" s="12"/>
      <c r="LK867" s="12"/>
      <c r="LL867" s="12"/>
      <c r="LM867" s="12"/>
      <c r="LN867" s="12"/>
      <c r="LO867" s="12"/>
      <c r="LP867" s="12"/>
      <c r="LQ867" s="12"/>
      <c r="LR867" s="12"/>
      <c r="LS867" s="12"/>
      <c r="LT867" s="12"/>
      <c r="LU867" s="12"/>
      <c r="LV867" s="12"/>
      <c r="LW867" s="12"/>
      <c r="LX867" s="12"/>
      <c r="LY867" s="12"/>
      <c r="LZ867" s="12"/>
      <c r="MA867" s="12"/>
      <c r="MB867" s="12"/>
      <c r="MC867" s="12"/>
      <c r="MD867" s="12"/>
      <c r="ME867" s="12"/>
      <c r="MF867" s="12"/>
      <c r="MG867" s="12"/>
      <c r="MH867" s="12"/>
      <c r="MI867" s="12"/>
      <c r="MJ867" s="12"/>
      <c r="MK867" s="12"/>
      <c r="ML867" s="12"/>
      <c r="MM867" s="12"/>
      <c r="MN867" s="12"/>
      <c r="MO867" s="12"/>
      <c r="MP867" s="12"/>
      <c r="MQ867" s="12"/>
      <c r="MR867" s="12"/>
      <c r="MS867" s="12"/>
      <c r="MT867" s="12"/>
      <c r="MU867" s="12"/>
      <c r="MV867" s="12"/>
      <c r="MW867" s="12"/>
      <c r="MX867" s="12"/>
      <c r="MY867" s="12"/>
      <c r="MZ867" s="12"/>
      <c r="NA867" s="12"/>
      <c r="NB867" s="12"/>
      <c r="NC867" s="12"/>
      <c r="ND867" s="12"/>
      <c r="NE867" s="12"/>
      <c r="NF867" s="12"/>
      <c r="NG867" s="12"/>
      <c r="NH867" s="12"/>
      <c r="NI867" s="12"/>
      <c r="NJ867" s="12"/>
      <c r="NK867" s="12"/>
      <c r="NL867" s="12"/>
      <c r="NM867" s="12"/>
      <c r="NN867" s="12"/>
      <c r="NO867" s="12"/>
      <c r="NP867" s="12"/>
      <c r="NQ867" s="12"/>
      <c r="NR867" s="12"/>
      <c r="NS867" s="12"/>
      <c r="NT867" s="12"/>
      <c r="NU867" s="12"/>
      <c r="NV867" s="12"/>
      <c r="NW867" s="12"/>
      <c r="NX867" s="12"/>
      <c r="NY867" s="12"/>
      <c r="NZ867" s="12"/>
      <c r="OA867" s="12"/>
      <c r="OB867" s="12"/>
      <c r="OC867" s="12"/>
      <c r="OD867" s="12"/>
      <c r="OE867" s="12"/>
      <c r="OF867" s="12"/>
      <c r="OG867" s="12"/>
      <c r="OH867" s="12"/>
      <c r="OI867" s="12"/>
      <c r="OJ867" s="12"/>
      <c r="OK867" s="12"/>
      <c r="OL867" s="12"/>
      <c r="OM867" s="12"/>
      <c r="ON867" s="12"/>
      <c r="OO867" s="12"/>
      <c r="OP867" s="12"/>
      <c r="OQ867" s="12"/>
      <c r="OR867" s="12"/>
      <c r="OS867" s="12"/>
      <c r="OT867" s="12"/>
      <c r="OU867" s="12"/>
      <c r="OV867" s="12"/>
      <c r="OW867" s="12"/>
      <c r="OX867" s="12"/>
      <c r="OY867" s="12"/>
      <c r="OZ867" s="12"/>
      <c r="PA867" s="12"/>
      <c r="PB867" s="12"/>
      <c r="PC867" s="12"/>
      <c r="PD867" s="12"/>
      <c r="PE867" s="12"/>
      <c r="PF867" s="12"/>
      <c r="PG867" s="12"/>
      <c r="PH867" s="12"/>
      <c r="PI867" s="12"/>
      <c r="PJ867" s="12"/>
      <c r="PK867" s="12"/>
      <c r="PL867" s="12"/>
      <c r="PM867" s="12"/>
      <c r="PN867" s="12"/>
      <c r="PO867" s="12"/>
      <c r="PP867" s="12"/>
    </row>
    <row r="868">
      <c r="A868" s="452"/>
      <c r="B868" s="45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  <c r="IB868" s="12"/>
      <c r="IC868" s="12"/>
      <c r="ID868" s="12"/>
      <c r="IE868" s="12"/>
      <c r="IF868" s="12"/>
      <c r="IG868" s="12"/>
      <c r="IH868" s="12"/>
      <c r="II868" s="12"/>
      <c r="IJ868" s="12"/>
      <c r="IK868" s="12"/>
      <c r="IL868" s="12"/>
      <c r="IM868" s="12"/>
      <c r="IN868" s="12"/>
      <c r="IO868" s="12"/>
      <c r="IP868" s="12"/>
      <c r="IQ868" s="12"/>
      <c r="IR868" s="12"/>
      <c r="IS868" s="12"/>
      <c r="IT868" s="12"/>
      <c r="IU868" s="12"/>
      <c r="IV868" s="12"/>
      <c r="IW868" s="12"/>
      <c r="IX868" s="12"/>
      <c r="IY868" s="12"/>
      <c r="IZ868" s="12"/>
      <c r="JA868" s="12"/>
      <c r="JB868" s="12"/>
      <c r="JC868" s="12"/>
      <c r="JD868" s="12"/>
      <c r="JE868" s="12"/>
      <c r="JF868" s="12"/>
      <c r="JG868" s="12"/>
      <c r="JH868" s="12"/>
      <c r="JI868" s="12"/>
      <c r="JJ868" s="12"/>
      <c r="JK868" s="12"/>
      <c r="JL868" s="12"/>
      <c r="JM868" s="12"/>
      <c r="JN868" s="12"/>
      <c r="JO868" s="12"/>
      <c r="JP868" s="12"/>
      <c r="JQ868" s="12"/>
      <c r="JR868" s="12"/>
      <c r="JS868" s="12"/>
      <c r="JT868" s="12"/>
      <c r="JU868" s="12"/>
      <c r="JV868" s="12"/>
      <c r="JW868" s="12"/>
      <c r="JX868" s="12"/>
      <c r="JY868" s="12"/>
      <c r="JZ868" s="12"/>
      <c r="KA868" s="12"/>
      <c r="KB868" s="12"/>
      <c r="KC868" s="12"/>
      <c r="KD868" s="12"/>
      <c r="KE868" s="12"/>
      <c r="KF868" s="12"/>
      <c r="KG868" s="12"/>
      <c r="KH868" s="12"/>
      <c r="KI868" s="12"/>
      <c r="KJ868" s="12"/>
      <c r="KK868" s="12"/>
      <c r="KL868" s="12"/>
      <c r="KM868" s="12"/>
      <c r="KN868" s="12"/>
      <c r="KO868" s="12"/>
      <c r="KP868" s="12"/>
      <c r="KQ868" s="12"/>
      <c r="KR868" s="12"/>
      <c r="KS868" s="12"/>
      <c r="KT868" s="12"/>
      <c r="KU868" s="12"/>
      <c r="KV868" s="12"/>
      <c r="KW868" s="12"/>
      <c r="KX868" s="12"/>
      <c r="KY868" s="12"/>
      <c r="KZ868" s="12"/>
      <c r="LA868" s="12"/>
      <c r="LB868" s="12"/>
      <c r="LC868" s="12"/>
      <c r="LD868" s="12"/>
      <c r="LE868" s="12"/>
      <c r="LF868" s="12"/>
      <c r="LG868" s="12"/>
      <c r="LH868" s="12"/>
      <c r="LI868" s="12"/>
      <c r="LJ868" s="12"/>
      <c r="LK868" s="12"/>
      <c r="LL868" s="12"/>
      <c r="LM868" s="12"/>
      <c r="LN868" s="12"/>
      <c r="LO868" s="12"/>
      <c r="LP868" s="12"/>
      <c r="LQ868" s="12"/>
      <c r="LR868" s="12"/>
      <c r="LS868" s="12"/>
      <c r="LT868" s="12"/>
      <c r="LU868" s="12"/>
      <c r="LV868" s="12"/>
      <c r="LW868" s="12"/>
      <c r="LX868" s="12"/>
      <c r="LY868" s="12"/>
      <c r="LZ868" s="12"/>
      <c r="MA868" s="12"/>
      <c r="MB868" s="12"/>
      <c r="MC868" s="12"/>
      <c r="MD868" s="12"/>
      <c r="ME868" s="12"/>
      <c r="MF868" s="12"/>
      <c r="MG868" s="12"/>
      <c r="MH868" s="12"/>
      <c r="MI868" s="12"/>
      <c r="MJ868" s="12"/>
      <c r="MK868" s="12"/>
      <c r="ML868" s="12"/>
      <c r="MM868" s="12"/>
      <c r="MN868" s="12"/>
      <c r="MO868" s="12"/>
      <c r="MP868" s="12"/>
      <c r="MQ868" s="12"/>
      <c r="MR868" s="12"/>
      <c r="MS868" s="12"/>
      <c r="MT868" s="12"/>
      <c r="MU868" s="12"/>
      <c r="MV868" s="12"/>
      <c r="MW868" s="12"/>
      <c r="MX868" s="12"/>
      <c r="MY868" s="12"/>
      <c r="MZ868" s="12"/>
      <c r="NA868" s="12"/>
      <c r="NB868" s="12"/>
      <c r="NC868" s="12"/>
      <c r="ND868" s="12"/>
      <c r="NE868" s="12"/>
      <c r="NF868" s="12"/>
      <c r="NG868" s="12"/>
      <c r="NH868" s="12"/>
      <c r="NI868" s="12"/>
      <c r="NJ868" s="12"/>
      <c r="NK868" s="12"/>
      <c r="NL868" s="12"/>
      <c r="NM868" s="12"/>
      <c r="NN868" s="12"/>
      <c r="NO868" s="12"/>
      <c r="NP868" s="12"/>
      <c r="NQ868" s="12"/>
      <c r="NR868" s="12"/>
      <c r="NS868" s="12"/>
      <c r="NT868" s="12"/>
      <c r="NU868" s="12"/>
      <c r="NV868" s="12"/>
      <c r="NW868" s="12"/>
      <c r="NX868" s="12"/>
      <c r="NY868" s="12"/>
      <c r="NZ868" s="12"/>
      <c r="OA868" s="12"/>
      <c r="OB868" s="12"/>
      <c r="OC868" s="12"/>
      <c r="OD868" s="12"/>
      <c r="OE868" s="12"/>
      <c r="OF868" s="12"/>
      <c r="OG868" s="12"/>
      <c r="OH868" s="12"/>
      <c r="OI868" s="12"/>
      <c r="OJ868" s="12"/>
      <c r="OK868" s="12"/>
      <c r="OL868" s="12"/>
      <c r="OM868" s="12"/>
      <c r="ON868" s="12"/>
      <c r="OO868" s="12"/>
      <c r="OP868" s="12"/>
      <c r="OQ868" s="12"/>
      <c r="OR868" s="12"/>
      <c r="OS868" s="12"/>
      <c r="OT868" s="12"/>
      <c r="OU868" s="12"/>
      <c r="OV868" s="12"/>
      <c r="OW868" s="12"/>
      <c r="OX868" s="12"/>
      <c r="OY868" s="12"/>
      <c r="OZ868" s="12"/>
      <c r="PA868" s="12"/>
      <c r="PB868" s="12"/>
      <c r="PC868" s="12"/>
      <c r="PD868" s="12"/>
      <c r="PE868" s="12"/>
      <c r="PF868" s="12"/>
      <c r="PG868" s="12"/>
      <c r="PH868" s="12"/>
      <c r="PI868" s="12"/>
      <c r="PJ868" s="12"/>
      <c r="PK868" s="12"/>
      <c r="PL868" s="12"/>
      <c r="PM868" s="12"/>
      <c r="PN868" s="12"/>
      <c r="PO868" s="12"/>
      <c r="PP868" s="12"/>
    </row>
    <row r="869">
      <c r="A869" s="452"/>
      <c r="B869" s="45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  <c r="IB869" s="12"/>
      <c r="IC869" s="12"/>
      <c r="ID869" s="12"/>
      <c r="IE869" s="12"/>
      <c r="IF869" s="12"/>
      <c r="IG869" s="12"/>
      <c r="IH869" s="12"/>
      <c r="II869" s="12"/>
      <c r="IJ869" s="12"/>
      <c r="IK869" s="12"/>
      <c r="IL869" s="12"/>
      <c r="IM869" s="12"/>
      <c r="IN869" s="12"/>
      <c r="IO869" s="12"/>
      <c r="IP869" s="12"/>
      <c r="IQ869" s="12"/>
      <c r="IR869" s="12"/>
      <c r="IS869" s="12"/>
      <c r="IT869" s="12"/>
      <c r="IU869" s="12"/>
      <c r="IV869" s="12"/>
      <c r="IW869" s="12"/>
      <c r="IX869" s="12"/>
      <c r="IY869" s="12"/>
      <c r="IZ869" s="12"/>
      <c r="JA869" s="12"/>
      <c r="JB869" s="12"/>
      <c r="JC869" s="12"/>
      <c r="JD869" s="12"/>
      <c r="JE869" s="12"/>
      <c r="JF869" s="12"/>
      <c r="JG869" s="12"/>
      <c r="JH869" s="12"/>
      <c r="JI869" s="12"/>
      <c r="JJ869" s="12"/>
      <c r="JK869" s="12"/>
      <c r="JL869" s="12"/>
      <c r="JM869" s="12"/>
      <c r="JN869" s="12"/>
      <c r="JO869" s="12"/>
      <c r="JP869" s="12"/>
      <c r="JQ869" s="12"/>
      <c r="JR869" s="12"/>
      <c r="JS869" s="12"/>
      <c r="JT869" s="12"/>
      <c r="JU869" s="12"/>
      <c r="JV869" s="12"/>
      <c r="JW869" s="12"/>
      <c r="JX869" s="12"/>
      <c r="JY869" s="12"/>
      <c r="JZ869" s="12"/>
      <c r="KA869" s="12"/>
      <c r="KB869" s="12"/>
      <c r="KC869" s="12"/>
      <c r="KD869" s="12"/>
      <c r="KE869" s="12"/>
      <c r="KF869" s="12"/>
      <c r="KG869" s="12"/>
      <c r="KH869" s="12"/>
      <c r="KI869" s="12"/>
      <c r="KJ869" s="12"/>
      <c r="KK869" s="12"/>
      <c r="KL869" s="12"/>
      <c r="KM869" s="12"/>
      <c r="KN869" s="12"/>
      <c r="KO869" s="12"/>
      <c r="KP869" s="12"/>
      <c r="KQ869" s="12"/>
      <c r="KR869" s="12"/>
      <c r="KS869" s="12"/>
      <c r="KT869" s="12"/>
      <c r="KU869" s="12"/>
      <c r="KV869" s="12"/>
      <c r="KW869" s="12"/>
      <c r="KX869" s="12"/>
      <c r="KY869" s="12"/>
      <c r="KZ869" s="12"/>
      <c r="LA869" s="12"/>
      <c r="LB869" s="12"/>
      <c r="LC869" s="12"/>
      <c r="LD869" s="12"/>
      <c r="LE869" s="12"/>
      <c r="LF869" s="12"/>
      <c r="LG869" s="12"/>
      <c r="LH869" s="12"/>
      <c r="LI869" s="12"/>
      <c r="LJ869" s="12"/>
      <c r="LK869" s="12"/>
      <c r="LL869" s="12"/>
      <c r="LM869" s="12"/>
      <c r="LN869" s="12"/>
      <c r="LO869" s="12"/>
      <c r="LP869" s="12"/>
      <c r="LQ869" s="12"/>
      <c r="LR869" s="12"/>
      <c r="LS869" s="12"/>
      <c r="LT869" s="12"/>
      <c r="LU869" s="12"/>
      <c r="LV869" s="12"/>
      <c r="LW869" s="12"/>
      <c r="LX869" s="12"/>
      <c r="LY869" s="12"/>
      <c r="LZ869" s="12"/>
      <c r="MA869" s="12"/>
      <c r="MB869" s="12"/>
      <c r="MC869" s="12"/>
      <c r="MD869" s="12"/>
      <c r="ME869" s="12"/>
      <c r="MF869" s="12"/>
      <c r="MG869" s="12"/>
      <c r="MH869" s="12"/>
      <c r="MI869" s="12"/>
      <c r="MJ869" s="12"/>
      <c r="MK869" s="12"/>
      <c r="ML869" s="12"/>
      <c r="MM869" s="12"/>
      <c r="MN869" s="12"/>
      <c r="MO869" s="12"/>
      <c r="MP869" s="12"/>
      <c r="MQ869" s="12"/>
      <c r="MR869" s="12"/>
      <c r="MS869" s="12"/>
      <c r="MT869" s="12"/>
      <c r="MU869" s="12"/>
      <c r="MV869" s="12"/>
      <c r="MW869" s="12"/>
      <c r="MX869" s="12"/>
      <c r="MY869" s="12"/>
      <c r="MZ869" s="12"/>
      <c r="NA869" s="12"/>
      <c r="NB869" s="12"/>
      <c r="NC869" s="12"/>
      <c r="ND869" s="12"/>
      <c r="NE869" s="12"/>
      <c r="NF869" s="12"/>
      <c r="NG869" s="12"/>
      <c r="NH869" s="12"/>
      <c r="NI869" s="12"/>
      <c r="NJ869" s="12"/>
      <c r="NK869" s="12"/>
      <c r="NL869" s="12"/>
      <c r="NM869" s="12"/>
      <c r="NN869" s="12"/>
      <c r="NO869" s="12"/>
      <c r="NP869" s="12"/>
      <c r="NQ869" s="12"/>
      <c r="NR869" s="12"/>
      <c r="NS869" s="12"/>
      <c r="NT869" s="12"/>
      <c r="NU869" s="12"/>
      <c r="NV869" s="12"/>
      <c r="NW869" s="12"/>
      <c r="NX869" s="12"/>
      <c r="NY869" s="12"/>
      <c r="NZ869" s="12"/>
      <c r="OA869" s="12"/>
      <c r="OB869" s="12"/>
      <c r="OC869" s="12"/>
      <c r="OD869" s="12"/>
      <c r="OE869" s="12"/>
      <c r="OF869" s="12"/>
      <c r="OG869" s="12"/>
      <c r="OH869" s="12"/>
      <c r="OI869" s="12"/>
      <c r="OJ869" s="12"/>
      <c r="OK869" s="12"/>
      <c r="OL869" s="12"/>
      <c r="OM869" s="12"/>
      <c r="ON869" s="12"/>
      <c r="OO869" s="12"/>
      <c r="OP869" s="12"/>
      <c r="OQ869" s="12"/>
      <c r="OR869" s="12"/>
      <c r="OS869" s="12"/>
      <c r="OT869" s="12"/>
      <c r="OU869" s="12"/>
      <c r="OV869" s="12"/>
      <c r="OW869" s="12"/>
      <c r="OX869" s="12"/>
      <c r="OY869" s="12"/>
      <c r="OZ869" s="12"/>
      <c r="PA869" s="12"/>
      <c r="PB869" s="12"/>
      <c r="PC869" s="12"/>
      <c r="PD869" s="12"/>
      <c r="PE869" s="12"/>
      <c r="PF869" s="12"/>
      <c r="PG869" s="12"/>
      <c r="PH869" s="12"/>
      <c r="PI869" s="12"/>
      <c r="PJ869" s="12"/>
      <c r="PK869" s="12"/>
      <c r="PL869" s="12"/>
      <c r="PM869" s="12"/>
      <c r="PN869" s="12"/>
      <c r="PO869" s="12"/>
      <c r="PP869" s="12"/>
    </row>
    <row r="870">
      <c r="A870" s="452"/>
      <c r="B870" s="45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  <c r="IU870" s="12"/>
      <c r="IV870" s="12"/>
      <c r="IW870" s="12"/>
      <c r="IX870" s="12"/>
      <c r="IY870" s="12"/>
      <c r="IZ870" s="12"/>
      <c r="JA870" s="12"/>
      <c r="JB870" s="12"/>
      <c r="JC870" s="12"/>
      <c r="JD870" s="12"/>
      <c r="JE870" s="12"/>
      <c r="JF870" s="12"/>
      <c r="JG870" s="12"/>
      <c r="JH870" s="12"/>
      <c r="JI870" s="12"/>
      <c r="JJ870" s="12"/>
      <c r="JK870" s="12"/>
      <c r="JL870" s="12"/>
      <c r="JM870" s="12"/>
      <c r="JN870" s="12"/>
      <c r="JO870" s="12"/>
      <c r="JP870" s="12"/>
      <c r="JQ870" s="12"/>
      <c r="JR870" s="12"/>
      <c r="JS870" s="12"/>
      <c r="JT870" s="12"/>
      <c r="JU870" s="12"/>
      <c r="JV870" s="12"/>
      <c r="JW870" s="12"/>
      <c r="JX870" s="12"/>
      <c r="JY870" s="12"/>
      <c r="JZ870" s="12"/>
      <c r="KA870" s="12"/>
      <c r="KB870" s="12"/>
      <c r="KC870" s="12"/>
      <c r="KD870" s="12"/>
      <c r="KE870" s="12"/>
      <c r="KF870" s="12"/>
      <c r="KG870" s="12"/>
      <c r="KH870" s="12"/>
      <c r="KI870" s="12"/>
      <c r="KJ870" s="12"/>
      <c r="KK870" s="12"/>
      <c r="KL870" s="12"/>
      <c r="KM870" s="12"/>
      <c r="KN870" s="12"/>
      <c r="KO870" s="12"/>
      <c r="KP870" s="12"/>
      <c r="KQ870" s="12"/>
      <c r="KR870" s="12"/>
      <c r="KS870" s="12"/>
      <c r="KT870" s="12"/>
      <c r="KU870" s="12"/>
      <c r="KV870" s="12"/>
      <c r="KW870" s="12"/>
      <c r="KX870" s="12"/>
      <c r="KY870" s="12"/>
      <c r="KZ870" s="12"/>
      <c r="LA870" s="12"/>
      <c r="LB870" s="12"/>
      <c r="LC870" s="12"/>
      <c r="LD870" s="12"/>
      <c r="LE870" s="12"/>
      <c r="LF870" s="12"/>
      <c r="LG870" s="12"/>
      <c r="LH870" s="12"/>
      <c r="LI870" s="12"/>
      <c r="LJ870" s="12"/>
      <c r="LK870" s="12"/>
      <c r="LL870" s="12"/>
      <c r="LM870" s="12"/>
      <c r="LN870" s="12"/>
      <c r="LO870" s="12"/>
      <c r="LP870" s="12"/>
      <c r="LQ870" s="12"/>
      <c r="LR870" s="12"/>
      <c r="LS870" s="12"/>
      <c r="LT870" s="12"/>
      <c r="LU870" s="12"/>
      <c r="LV870" s="12"/>
      <c r="LW870" s="12"/>
      <c r="LX870" s="12"/>
      <c r="LY870" s="12"/>
      <c r="LZ870" s="12"/>
      <c r="MA870" s="12"/>
      <c r="MB870" s="12"/>
      <c r="MC870" s="12"/>
      <c r="MD870" s="12"/>
      <c r="ME870" s="12"/>
      <c r="MF870" s="12"/>
      <c r="MG870" s="12"/>
      <c r="MH870" s="12"/>
      <c r="MI870" s="12"/>
      <c r="MJ870" s="12"/>
      <c r="MK870" s="12"/>
      <c r="ML870" s="12"/>
      <c r="MM870" s="12"/>
      <c r="MN870" s="12"/>
      <c r="MO870" s="12"/>
      <c r="MP870" s="12"/>
      <c r="MQ870" s="12"/>
      <c r="MR870" s="12"/>
      <c r="MS870" s="12"/>
      <c r="MT870" s="12"/>
      <c r="MU870" s="12"/>
      <c r="MV870" s="12"/>
      <c r="MW870" s="12"/>
      <c r="MX870" s="12"/>
      <c r="MY870" s="12"/>
      <c r="MZ870" s="12"/>
      <c r="NA870" s="12"/>
      <c r="NB870" s="12"/>
      <c r="NC870" s="12"/>
      <c r="ND870" s="12"/>
      <c r="NE870" s="12"/>
      <c r="NF870" s="12"/>
      <c r="NG870" s="12"/>
      <c r="NH870" s="12"/>
      <c r="NI870" s="12"/>
      <c r="NJ870" s="12"/>
      <c r="NK870" s="12"/>
      <c r="NL870" s="12"/>
      <c r="NM870" s="12"/>
      <c r="NN870" s="12"/>
      <c r="NO870" s="12"/>
      <c r="NP870" s="12"/>
      <c r="NQ870" s="12"/>
      <c r="NR870" s="12"/>
      <c r="NS870" s="12"/>
      <c r="NT870" s="12"/>
      <c r="NU870" s="12"/>
      <c r="NV870" s="12"/>
      <c r="NW870" s="12"/>
      <c r="NX870" s="12"/>
      <c r="NY870" s="12"/>
      <c r="NZ870" s="12"/>
      <c r="OA870" s="12"/>
      <c r="OB870" s="12"/>
      <c r="OC870" s="12"/>
      <c r="OD870" s="12"/>
      <c r="OE870" s="12"/>
      <c r="OF870" s="12"/>
      <c r="OG870" s="12"/>
      <c r="OH870" s="12"/>
      <c r="OI870" s="12"/>
      <c r="OJ870" s="12"/>
      <c r="OK870" s="12"/>
      <c r="OL870" s="12"/>
      <c r="OM870" s="12"/>
      <c r="ON870" s="12"/>
      <c r="OO870" s="12"/>
      <c r="OP870" s="12"/>
      <c r="OQ870" s="12"/>
      <c r="OR870" s="12"/>
      <c r="OS870" s="12"/>
      <c r="OT870" s="12"/>
      <c r="OU870" s="12"/>
      <c r="OV870" s="12"/>
      <c r="OW870" s="12"/>
      <c r="OX870" s="12"/>
      <c r="OY870" s="12"/>
      <c r="OZ870" s="12"/>
      <c r="PA870" s="12"/>
      <c r="PB870" s="12"/>
      <c r="PC870" s="12"/>
      <c r="PD870" s="12"/>
      <c r="PE870" s="12"/>
      <c r="PF870" s="12"/>
      <c r="PG870" s="12"/>
      <c r="PH870" s="12"/>
      <c r="PI870" s="12"/>
      <c r="PJ870" s="12"/>
      <c r="PK870" s="12"/>
      <c r="PL870" s="12"/>
      <c r="PM870" s="12"/>
      <c r="PN870" s="12"/>
      <c r="PO870" s="12"/>
      <c r="PP870" s="12"/>
    </row>
    <row r="871">
      <c r="A871" s="452"/>
      <c r="B871" s="45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  <c r="IB871" s="12"/>
      <c r="IC871" s="12"/>
      <c r="ID871" s="12"/>
      <c r="IE871" s="12"/>
      <c r="IF871" s="12"/>
      <c r="IG871" s="12"/>
      <c r="IH871" s="12"/>
      <c r="II871" s="12"/>
      <c r="IJ871" s="12"/>
      <c r="IK871" s="12"/>
      <c r="IL871" s="12"/>
      <c r="IM871" s="12"/>
      <c r="IN871" s="12"/>
      <c r="IO871" s="12"/>
      <c r="IP871" s="12"/>
      <c r="IQ871" s="12"/>
      <c r="IR871" s="12"/>
      <c r="IS871" s="12"/>
      <c r="IT871" s="12"/>
      <c r="IU871" s="12"/>
      <c r="IV871" s="12"/>
      <c r="IW871" s="12"/>
      <c r="IX871" s="12"/>
      <c r="IY871" s="12"/>
      <c r="IZ871" s="12"/>
      <c r="JA871" s="12"/>
      <c r="JB871" s="12"/>
      <c r="JC871" s="12"/>
      <c r="JD871" s="12"/>
      <c r="JE871" s="12"/>
      <c r="JF871" s="12"/>
      <c r="JG871" s="12"/>
      <c r="JH871" s="12"/>
      <c r="JI871" s="12"/>
      <c r="JJ871" s="12"/>
      <c r="JK871" s="12"/>
      <c r="JL871" s="12"/>
      <c r="JM871" s="12"/>
      <c r="JN871" s="12"/>
      <c r="JO871" s="12"/>
      <c r="JP871" s="12"/>
      <c r="JQ871" s="12"/>
      <c r="JR871" s="12"/>
      <c r="JS871" s="12"/>
      <c r="JT871" s="12"/>
      <c r="JU871" s="12"/>
      <c r="JV871" s="12"/>
      <c r="JW871" s="12"/>
      <c r="JX871" s="12"/>
      <c r="JY871" s="12"/>
      <c r="JZ871" s="12"/>
      <c r="KA871" s="12"/>
      <c r="KB871" s="12"/>
      <c r="KC871" s="12"/>
      <c r="KD871" s="12"/>
      <c r="KE871" s="12"/>
      <c r="KF871" s="12"/>
      <c r="KG871" s="12"/>
      <c r="KH871" s="12"/>
      <c r="KI871" s="12"/>
      <c r="KJ871" s="12"/>
      <c r="KK871" s="12"/>
      <c r="KL871" s="12"/>
      <c r="KM871" s="12"/>
      <c r="KN871" s="12"/>
      <c r="KO871" s="12"/>
      <c r="KP871" s="12"/>
      <c r="KQ871" s="12"/>
      <c r="KR871" s="12"/>
      <c r="KS871" s="12"/>
      <c r="KT871" s="12"/>
      <c r="KU871" s="12"/>
      <c r="KV871" s="12"/>
      <c r="KW871" s="12"/>
      <c r="KX871" s="12"/>
      <c r="KY871" s="12"/>
      <c r="KZ871" s="12"/>
      <c r="LA871" s="12"/>
      <c r="LB871" s="12"/>
      <c r="LC871" s="12"/>
      <c r="LD871" s="12"/>
      <c r="LE871" s="12"/>
      <c r="LF871" s="12"/>
      <c r="LG871" s="12"/>
      <c r="LH871" s="12"/>
      <c r="LI871" s="12"/>
      <c r="LJ871" s="12"/>
      <c r="LK871" s="12"/>
      <c r="LL871" s="12"/>
      <c r="LM871" s="12"/>
      <c r="LN871" s="12"/>
      <c r="LO871" s="12"/>
      <c r="LP871" s="12"/>
      <c r="LQ871" s="12"/>
      <c r="LR871" s="12"/>
      <c r="LS871" s="12"/>
      <c r="LT871" s="12"/>
      <c r="LU871" s="12"/>
      <c r="LV871" s="12"/>
      <c r="LW871" s="12"/>
      <c r="LX871" s="12"/>
      <c r="LY871" s="12"/>
      <c r="LZ871" s="12"/>
      <c r="MA871" s="12"/>
      <c r="MB871" s="12"/>
      <c r="MC871" s="12"/>
      <c r="MD871" s="12"/>
      <c r="ME871" s="12"/>
      <c r="MF871" s="12"/>
      <c r="MG871" s="12"/>
      <c r="MH871" s="12"/>
      <c r="MI871" s="12"/>
      <c r="MJ871" s="12"/>
      <c r="MK871" s="12"/>
      <c r="ML871" s="12"/>
      <c r="MM871" s="12"/>
      <c r="MN871" s="12"/>
      <c r="MO871" s="12"/>
      <c r="MP871" s="12"/>
      <c r="MQ871" s="12"/>
      <c r="MR871" s="12"/>
      <c r="MS871" s="12"/>
      <c r="MT871" s="12"/>
      <c r="MU871" s="12"/>
      <c r="MV871" s="12"/>
      <c r="MW871" s="12"/>
      <c r="MX871" s="12"/>
      <c r="MY871" s="12"/>
      <c r="MZ871" s="12"/>
      <c r="NA871" s="12"/>
      <c r="NB871" s="12"/>
      <c r="NC871" s="12"/>
      <c r="ND871" s="12"/>
      <c r="NE871" s="12"/>
      <c r="NF871" s="12"/>
      <c r="NG871" s="12"/>
      <c r="NH871" s="12"/>
      <c r="NI871" s="12"/>
      <c r="NJ871" s="12"/>
      <c r="NK871" s="12"/>
      <c r="NL871" s="12"/>
      <c r="NM871" s="12"/>
      <c r="NN871" s="12"/>
      <c r="NO871" s="12"/>
      <c r="NP871" s="12"/>
      <c r="NQ871" s="12"/>
      <c r="NR871" s="12"/>
      <c r="NS871" s="12"/>
      <c r="NT871" s="12"/>
      <c r="NU871" s="12"/>
      <c r="NV871" s="12"/>
      <c r="NW871" s="12"/>
      <c r="NX871" s="12"/>
      <c r="NY871" s="12"/>
      <c r="NZ871" s="12"/>
      <c r="OA871" s="12"/>
      <c r="OB871" s="12"/>
      <c r="OC871" s="12"/>
      <c r="OD871" s="12"/>
      <c r="OE871" s="12"/>
      <c r="OF871" s="12"/>
      <c r="OG871" s="12"/>
      <c r="OH871" s="12"/>
      <c r="OI871" s="12"/>
      <c r="OJ871" s="12"/>
      <c r="OK871" s="12"/>
      <c r="OL871" s="12"/>
      <c r="OM871" s="12"/>
      <c r="ON871" s="12"/>
      <c r="OO871" s="12"/>
      <c r="OP871" s="12"/>
      <c r="OQ871" s="12"/>
      <c r="OR871" s="12"/>
      <c r="OS871" s="12"/>
      <c r="OT871" s="12"/>
      <c r="OU871" s="12"/>
      <c r="OV871" s="12"/>
      <c r="OW871" s="12"/>
      <c r="OX871" s="12"/>
      <c r="OY871" s="12"/>
      <c r="OZ871" s="12"/>
      <c r="PA871" s="12"/>
      <c r="PB871" s="12"/>
      <c r="PC871" s="12"/>
      <c r="PD871" s="12"/>
      <c r="PE871" s="12"/>
      <c r="PF871" s="12"/>
      <c r="PG871" s="12"/>
      <c r="PH871" s="12"/>
      <c r="PI871" s="12"/>
      <c r="PJ871" s="12"/>
      <c r="PK871" s="12"/>
      <c r="PL871" s="12"/>
      <c r="PM871" s="12"/>
      <c r="PN871" s="12"/>
      <c r="PO871" s="12"/>
      <c r="PP871" s="12"/>
    </row>
    <row r="872">
      <c r="A872" s="452"/>
      <c r="B872" s="45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  <c r="HZ872" s="12"/>
      <c r="IA872" s="12"/>
      <c r="IB872" s="12"/>
      <c r="IC872" s="12"/>
      <c r="ID872" s="12"/>
      <c r="IE872" s="12"/>
      <c r="IF872" s="12"/>
      <c r="IG872" s="12"/>
      <c r="IH872" s="12"/>
      <c r="II872" s="12"/>
      <c r="IJ872" s="12"/>
      <c r="IK872" s="12"/>
      <c r="IL872" s="12"/>
      <c r="IM872" s="12"/>
      <c r="IN872" s="12"/>
      <c r="IO872" s="12"/>
      <c r="IP872" s="12"/>
      <c r="IQ872" s="12"/>
      <c r="IR872" s="12"/>
      <c r="IS872" s="12"/>
      <c r="IT872" s="12"/>
      <c r="IU872" s="12"/>
      <c r="IV872" s="12"/>
      <c r="IW872" s="12"/>
      <c r="IX872" s="12"/>
      <c r="IY872" s="12"/>
      <c r="IZ872" s="12"/>
      <c r="JA872" s="12"/>
      <c r="JB872" s="12"/>
      <c r="JC872" s="12"/>
      <c r="JD872" s="12"/>
      <c r="JE872" s="12"/>
      <c r="JF872" s="12"/>
      <c r="JG872" s="12"/>
      <c r="JH872" s="12"/>
      <c r="JI872" s="12"/>
      <c r="JJ872" s="12"/>
      <c r="JK872" s="12"/>
      <c r="JL872" s="12"/>
      <c r="JM872" s="12"/>
      <c r="JN872" s="12"/>
      <c r="JO872" s="12"/>
      <c r="JP872" s="12"/>
      <c r="JQ872" s="12"/>
      <c r="JR872" s="12"/>
      <c r="JS872" s="12"/>
      <c r="JT872" s="12"/>
      <c r="JU872" s="12"/>
      <c r="JV872" s="12"/>
      <c r="JW872" s="12"/>
      <c r="JX872" s="12"/>
      <c r="JY872" s="12"/>
      <c r="JZ872" s="12"/>
      <c r="KA872" s="12"/>
      <c r="KB872" s="12"/>
      <c r="KC872" s="12"/>
      <c r="KD872" s="12"/>
      <c r="KE872" s="12"/>
      <c r="KF872" s="12"/>
      <c r="KG872" s="12"/>
      <c r="KH872" s="12"/>
      <c r="KI872" s="12"/>
      <c r="KJ872" s="12"/>
      <c r="KK872" s="12"/>
      <c r="KL872" s="12"/>
      <c r="KM872" s="12"/>
      <c r="KN872" s="12"/>
      <c r="KO872" s="12"/>
      <c r="KP872" s="12"/>
      <c r="KQ872" s="12"/>
      <c r="KR872" s="12"/>
      <c r="KS872" s="12"/>
      <c r="KT872" s="12"/>
      <c r="KU872" s="12"/>
      <c r="KV872" s="12"/>
      <c r="KW872" s="12"/>
      <c r="KX872" s="12"/>
      <c r="KY872" s="12"/>
      <c r="KZ872" s="12"/>
      <c r="LA872" s="12"/>
      <c r="LB872" s="12"/>
      <c r="LC872" s="12"/>
      <c r="LD872" s="12"/>
      <c r="LE872" s="12"/>
      <c r="LF872" s="12"/>
      <c r="LG872" s="12"/>
      <c r="LH872" s="12"/>
      <c r="LI872" s="12"/>
      <c r="LJ872" s="12"/>
      <c r="LK872" s="12"/>
      <c r="LL872" s="12"/>
      <c r="LM872" s="12"/>
      <c r="LN872" s="12"/>
      <c r="LO872" s="12"/>
      <c r="LP872" s="12"/>
      <c r="LQ872" s="12"/>
      <c r="LR872" s="12"/>
      <c r="LS872" s="12"/>
      <c r="LT872" s="12"/>
      <c r="LU872" s="12"/>
      <c r="LV872" s="12"/>
      <c r="LW872" s="12"/>
      <c r="LX872" s="12"/>
      <c r="LY872" s="12"/>
      <c r="LZ872" s="12"/>
      <c r="MA872" s="12"/>
      <c r="MB872" s="12"/>
      <c r="MC872" s="12"/>
      <c r="MD872" s="12"/>
      <c r="ME872" s="12"/>
      <c r="MF872" s="12"/>
      <c r="MG872" s="12"/>
      <c r="MH872" s="12"/>
      <c r="MI872" s="12"/>
      <c r="MJ872" s="12"/>
      <c r="MK872" s="12"/>
      <c r="ML872" s="12"/>
      <c r="MM872" s="12"/>
      <c r="MN872" s="12"/>
      <c r="MO872" s="12"/>
      <c r="MP872" s="12"/>
      <c r="MQ872" s="12"/>
      <c r="MR872" s="12"/>
      <c r="MS872" s="12"/>
      <c r="MT872" s="12"/>
      <c r="MU872" s="12"/>
      <c r="MV872" s="12"/>
      <c r="MW872" s="12"/>
      <c r="MX872" s="12"/>
      <c r="MY872" s="12"/>
      <c r="MZ872" s="12"/>
      <c r="NA872" s="12"/>
      <c r="NB872" s="12"/>
      <c r="NC872" s="12"/>
      <c r="ND872" s="12"/>
      <c r="NE872" s="12"/>
      <c r="NF872" s="12"/>
      <c r="NG872" s="12"/>
      <c r="NH872" s="12"/>
      <c r="NI872" s="12"/>
      <c r="NJ872" s="12"/>
      <c r="NK872" s="12"/>
      <c r="NL872" s="12"/>
      <c r="NM872" s="12"/>
      <c r="NN872" s="12"/>
      <c r="NO872" s="12"/>
      <c r="NP872" s="12"/>
      <c r="NQ872" s="12"/>
      <c r="NR872" s="12"/>
      <c r="NS872" s="12"/>
      <c r="NT872" s="12"/>
      <c r="NU872" s="12"/>
      <c r="NV872" s="12"/>
      <c r="NW872" s="12"/>
      <c r="NX872" s="12"/>
      <c r="NY872" s="12"/>
      <c r="NZ872" s="12"/>
      <c r="OA872" s="12"/>
      <c r="OB872" s="12"/>
      <c r="OC872" s="12"/>
      <c r="OD872" s="12"/>
      <c r="OE872" s="12"/>
      <c r="OF872" s="12"/>
      <c r="OG872" s="12"/>
      <c r="OH872" s="12"/>
      <c r="OI872" s="12"/>
      <c r="OJ872" s="12"/>
      <c r="OK872" s="12"/>
      <c r="OL872" s="12"/>
      <c r="OM872" s="12"/>
      <c r="ON872" s="12"/>
      <c r="OO872" s="12"/>
      <c r="OP872" s="12"/>
      <c r="OQ872" s="12"/>
      <c r="OR872" s="12"/>
      <c r="OS872" s="12"/>
      <c r="OT872" s="12"/>
      <c r="OU872" s="12"/>
      <c r="OV872" s="12"/>
      <c r="OW872" s="12"/>
      <c r="OX872" s="12"/>
      <c r="OY872" s="12"/>
      <c r="OZ872" s="12"/>
      <c r="PA872" s="12"/>
      <c r="PB872" s="12"/>
      <c r="PC872" s="12"/>
      <c r="PD872" s="12"/>
      <c r="PE872" s="12"/>
      <c r="PF872" s="12"/>
      <c r="PG872" s="12"/>
      <c r="PH872" s="12"/>
      <c r="PI872" s="12"/>
      <c r="PJ872" s="12"/>
      <c r="PK872" s="12"/>
      <c r="PL872" s="12"/>
      <c r="PM872" s="12"/>
      <c r="PN872" s="12"/>
      <c r="PO872" s="12"/>
      <c r="PP872" s="12"/>
    </row>
    <row r="873">
      <c r="A873" s="452"/>
      <c r="B873" s="45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  <c r="IB873" s="12"/>
      <c r="IC873" s="12"/>
      <c r="ID873" s="12"/>
      <c r="IE873" s="12"/>
      <c r="IF873" s="12"/>
      <c r="IG873" s="12"/>
      <c r="IH873" s="12"/>
      <c r="II873" s="12"/>
      <c r="IJ873" s="12"/>
      <c r="IK873" s="12"/>
      <c r="IL873" s="12"/>
      <c r="IM873" s="12"/>
      <c r="IN873" s="12"/>
      <c r="IO873" s="12"/>
      <c r="IP873" s="12"/>
      <c r="IQ873" s="12"/>
      <c r="IR873" s="12"/>
      <c r="IS873" s="12"/>
      <c r="IT873" s="12"/>
      <c r="IU873" s="12"/>
      <c r="IV873" s="12"/>
      <c r="IW873" s="12"/>
      <c r="IX873" s="12"/>
      <c r="IY873" s="12"/>
      <c r="IZ873" s="12"/>
      <c r="JA873" s="12"/>
      <c r="JB873" s="12"/>
      <c r="JC873" s="12"/>
      <c r="JD873" s="12"/>
      <c r="JE873" s="12"/>
      <c r="JF873" s="12"/>
      <c r="JG873" s="12"/>
      <c r="JH873" s="12"/>
      <c r="JI873" s="12"/>
      <c r="JJ873" s="12"/>
      <c r="JK873" s="12"/>
      <c r="JL873" s="12"/>
      <c r="JM873" s="12"/>
      <c r="JN873" s="12"/>
      <c r="JO873" s="12"/>
      <c r="JP873" s="12"/>
      <c r="JQ873" s="12"/>
      <c r="JR873" s="12"/>
      <c r="JS873" s="12"/>
      <c r="JT873" s="12"/>
      <c r="JU873" s="12"/>
      <c r="JV873" s="12"/>
      <c r="JW873" s="12"/>
      <c r="JX873" s="12"/>
      <c r="JY873" s="12"/>
      <c r="JZ873" s="12"/>
      <c r="KA873" s="12"/>
      <c r="KB873" s="12"/>
      <c r="KC873" s="12"/>
      <c r="KD873" s="12"/>
      <c r="KE873" s="12"/>
      <c r="KF873" s="12"/>
      <c r="KG873" s="12"/>
      <c r="KH873" s="12"/>
      <c r="KI873" s="12"/>
      <c r="KJ873" s="12"/>
      <c r="KK873" s="12"/>
      <c r="KL873" s="12"/>
      <c r="KM873" s="12"/>
      <c r="KN873" s="12"/>
      <c r="KO873" s="12"/>
      <c r="KP873" s="12"/>
      <c r="KQ873" s="12"/>
      <c r="KR873" s="12"/>
      <c r="KS873" s="12"/>
      <c r="KT873" s="12"/>
      <c r="KU873" s="12"/>
      <c r="KV873" s="12"/>
      <c r="KW873" s="12"/>
      <c r="KX873" s="12"/>
      <c r="KY873" s="12"/>
      <c r="KZ873" s="12"/>
      <c r="LA873" s="12"/>
      <c r="LB873" s="12"/>
      <c r="LC873" s="12"/>
      <c r="LD873" s="12"/>
      <c r="LE873" s="12"/>
      <c r="LF873" s="12"/>
      <c r="LG873" s="12"/>
      <c r="LH873" s="12"/>
      <c r="LI873" s="12"/>
      <c r="LJ873" s="12"/>
      <c r="LK873" s="12"/>
      <c r="LL873" s="12"/>
      <c r="LM873" s="12"/>
      <c r="LN873" s="12"/>
      <c r="LO873" s="12"/>
      <c r="LP873" s="12"/>
      <c r="LQ873" s="12"/>
      <c r="LR873" s="12"/>
      <c r="LS873" s="12"/>
      <c r="LT873" s="12"/>
      <c r="LU873" s="12"/>
      <c r="LV873" s="12"/>
      <c r="LW873" s="12"/>
      <c r="LX873" s="12"/>
      <c r="LY873" s="12"/>
      <c r="LZ873" s="12"/>
      <c r="MA873" s="12"/>
      <c r="MB873" s="12"/>
      <c r="MC873" s="12"/>
      <c r="MD873" s="12"/>
      <c r="ME873" s="12"/>
      <c r="MF873" s="12"/>
      <c r="MG873" s="12"/>
      <c r="MH873" s="12"/>
      <c r="MI873" s="12"/>
      <c r="MJ873" s="12"/>
      <c r="MK873" s="12"/>
      <c r="ML873" s="12"/>
      <c r="MM873" s="12"/>
      <c r="MN873" s="12"/>
      <c r="MO873" s="12"/>
      <c r="MP873" s="12"/>
      <c r="MQ873" s="12"/>
      <c r="MR873" s="12"/>
      <c r="MS873" s="12"/>
      <c r="MT873" s="12"/>
      <c r="MU873" s="12"/>
      <c r="MV873" s="12"/>
      <c r="MW873" s="12"/>
      <c r="MX873" s="12"/>
      <c r="MY873" s="12"/>
      <c r="MZ873" s="12"/>
      <c r="NA873" s="12"/>
      <c r="NB873" s="12"/>
      <c r="NC873" s="12"/>
      <c r="ND873" s="12"/>
      <c r="NE873" s="12"/>
      <c r="NF873" s="12"/>
      <c r="NG873" s="12"/>
      <c r="NH873" s="12"/>
      <c r="NI873" s="12"/>
      <c r="NJ873" s="12"/>
      <c r="NK873" s="12"/>
      <c r="NL873" s="12"/>
      <c r="NM873" s="12"/>
      <c r="NN873" s="12"/>
      <c r="NO873" s="12"/>
      <c r="NP873" s="12"/>
      <c r="NQ873" s="12"/>
      <c r="NR873" s="12"/>
      <c r="NS873" s="12"/>
      <c r="NT873" s="12"/>
      <c r="NU873" s="12"/>
      <c r="NV873" s="12"/>
      <c r="NW873" s="12"/>
      <c r="NX873" s="12"/>
      <c r="NY873" s="12"/>
      <c r="NZ873" s="12"/>
      <c r="OA873" s="12"/>
      <c r="OB873" s="12"/>
      <c r="OC873" s="12"/>
      <c r="OD873" s="12"/>
      <c r="OE873" s="12"/>
      <c r="OF873" s="12"/>
      <c r="OG873" s="12"/>
      <c r="OH873" s="12"/>
      <c r="OI873" s="12"/>
      <c r="OJ873" s="12"/>
      <c r="OK873" s="12"/>
      <c r="OL873" s="12"/>
      <c r="OM873" s="12"/>
      <c r="ON873" s="12"/>
      <c r="OO873" s="12"/>
      <c r="OP873" s="12"/>
      <c r="OQ873" s="12"/>
      <c r="OR873" s="12"/>
      <c r="OS873" s="12"/>
      <c r="OT873" s="12"/>
      <c r="OU873" s="12"/>
      <c r="OV873" s="12"/>
      <c r="OW873" s="12"/>
      <c r="OX873" s="12"/>
      <c r="OY873" s="12"/>
      <c r="OZ873" s="12"/>
      <c r="PA873" s="12"/>
      <c r="PB873" s="12"/>
      <c r="PC873" s="12"/>
      <c r="PD873" s="12"/>
      <c r="PE873" s="12"/>
      <c r="PF873" s="12"/>
      <c r="PG873" s="12"/>
      <c r="PH873" s="12"/>
      <c r="PI873" s="12"/>
      <c r="PJ873" s="12"/>
      <c r="PK873" s="12"/>
      <c r="PL873" s="12"/>
      <c r="PM873" s="12"/>
      <c r="PN873" s="12"/>
      <c r="PO873" s="12"/>
      <c r="PP873" s="12"/>
    </row>
    <row r="874">
      <c r="A874" s="452"/>
      <c r="B874" s="45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  <c r="IB874" s="12"/>
      <c r="IC874" s="12"/>
      <c r="ID874" s="12"/>
      <c r="IE874" s="12"/>
      <c r="IF874" s="12"/>
      <c r="IG874" s="12"/>
      <c r="IH874" s="12"/>
      <c r="II874" s="12"/>
      <c r="IJ874" s="12"/>
      <c r="IK874" s="12"/>
      <c r="IL874" s="12"/>
      <c r="IM874" s="12"/>
      <c r="IN874" s="12"/>
      <c r="IO874" s="12"/>
      <c r="IP874" s="12"/>
      <c r="IQ874" s="12"/>
      <c r="IR874" s="12"/>
      <c r="IS874" s="12"/>
      <c r="IT874" s="12"/>
      <c r="IU874" s="12"/>
      <c r="IV874" s="12"/>
      <c r="IW874" s="12"/>
      <c r="IX874" s="12"/>
      <c r="IY874" s="12"/>
      <c r="IZ874" s="12"/>
      <c r="JA874" s="12"/>
      <c r="JB874" s="12"/>
      <c r="JC874" s="12"/>
      <c r="JD874" s="12"/>
      <c r="JE874" s="12"/>
      <c r="JF874" s="12"/>
      <c r="JG874" s="12"/>
      <c r="JH874" s="12"/>
      <c r="JI874" s="12"/>
      <c r="JJ874" s="12"/>
      <c r="JK874" s="12"/>
      <c r="JL874" s="12"/>
      <c r="JM874" s="12"/>
      <c r="JN874" s="12"/>
      <c r="JO874" s="12"/>
      <c r="JP874" s="12"/>
      <c r="JQ874" s="12"/>
      <c r="JR874" s="12"/>
      <c r="JS874" s="12"/>
      <c r="JT874" s="12"/>
      <c r="JU874" s="12"/>
      <c r="JV874" s="12"/>
      <c r="JW874" s="12"/>
      <c r="JX874" s="12"/>
      <c r="JY874" s="12"/>
      <c r="JZ874" s="12"/>
      <c r="KA874" s="12"/>
      <c r="KB874" s="12"/>
      <c r="KC874" s="12"/>
      <c r="KD874" s="12"/>
      <c r="KE874" s="12"/>
      <c r="KF874" s="12"/>
      <c r="KG874" s="12"/>
      <c r="KH874" s="12"/>
      <c r="KI874" s="12"/>
      <c r="KJ874" s="12"/>
      <c r="KK874" s="12"/>
      <c r="KL874" s="12"/>
      <c r="KM874" s="12"/>
      <c r="KN874" s="12"/>
      <c r="KO874" s="12"/>
      <c r="KP874" s="12"/>
      <c r="KQ874" s="12"/>
      <c r="KR874" s="12"/>
      <c r="KS874" s="12"/>
      <c r="KT874" s="12"/>
      <c r="KU874" s="12"/>
      <c r="KV874" s="12"/>
      <c r="KW874" s="12"/>
      <c r="KX874" s="12"/>
      <c r="KY874" s="12"/>
      <c r="KZ874" s="12"/>
      <c r="LA874" s="12"/>
      <c r="LB874" s="12"/>
      <c r="LC874" s="12"/>
      <c r="LD874" s="12"/>
      <c r="LE874" s="12"/>
      <c r="LF874" s="12"/>
      <c r="LG874" s="12"/>
      <c r="LH874" s="12"/>
      <c r="LI874" s="12"/>
      <c r="LJ874" s="12"/>
      <c r="LK874" s="12"/>
      <c r="LL874" s="12"/>
      <c r="LM874" s="12"/>
      <c r="LN874" s="12"/>
      <c r="LO874" s="12"/>
      <c r="LP874" s="12"/>
      <c r="LQ874" s="12"/>
      <c r="LR874" s="12"/>
      <c r="LS874" s="12"/>
      <c r="LT874" s="12"/>
      <c r="LU874" s="12"/>
      <c r="LV874" s="12"/>
      <c r="LW874" s="12"/>
      <c r="LX874" s="12"/>
      <c r="LY874" s="12"/>
      <c r="LZ874" s="12"/>
      <c r="MA874" s="12"/>
      <c r="MB874" s="12"/>
      <c r="MC874" s="12"/>
      <c r="MD874" s="12"/>
      <c r="ME874" s="12"/>
      <c r="MF874" s="12"/>
      <c r="MG874" s="12"/>
      <c r="MH874" s="12"/>
      <c r="MI874" s="12"/>
      <c r="MJ874" s="12"/>
      <c r="MK874" s="12"/>
      <c r="ML874" s="12"/>
      <c r="MM874" s="12"/>
      <c r="MN874" s="12"/>
      <c r="MO874" s="12"/>
      <c r="MP874" s="12"/>
      <c r="MQ874" s="12"/>
      <c r="MR874" s="12"/>
      <c r="MS874" s="12"/>
      <c r="MT874" s="12"/>
      <c r="MU874" s="12"/>
      <c r="MV874" s="12"/>
      <c r="MW874" s="12"/>
      <c r="MX874" s="12"/>
      <c r="MY874" s="12"/>
      <c r="MZ874" s="12"/>
      <c r="NA874" s="12"/>
      <c r="NB874" s="12"/>
      <c r="NC874" s="12"/>
      <c r="ND874" s="12"/>
      <c r="NE874" s="12"/>
      <c r="NF874" s="12"/>
      <c r="NG874" s="12"/>
      <c r="NH874" s="12"/>
      <c r="NI874" s="12"/>
      <c r="NJ874" s="12"/>
      <c r="NK874" s="12"/>
      <c r="NL874" s="12"/>
      <c r="NM874" s="12"/>
      <c r="NN874" s="12"/>
      <c r="NO874" s="12"/>
      <c r="NP874" s="12"/>
      <c r="NQ874" s="12"/>
      <c r="NR874" s="12"/>
      <c r="NS874" s="12"/>
      <c r="NT874" s="12"/>
      <c r="NU874" s="12"/>
      <c r="NV874" s="12"/>
      <c r="NW874" s="12"/>
      <c r="NX874" s="12"/>
      <c r="NY874" s="12"/>
      <c r="NZ874" s="12"/>
      <c r="OA874" s="12"/>
      <c r="OB874" s="12"/>
      <c r="OC874" s="12"/>
      <c r="OD874" s="12"/>
      <c r="OE874" s="12"/>
      <c r="OF874" s="12"/>
      <c r="OG874" s="12"/>
      <c r="OH874" s="12"/>
      <c r="OI874" s="12"/>
      <c r="OJ874" s="12"/>
      <c r="OK874" s="12"/>
      <c r="OL874" s="12"/>
      <c r="OM874" s="12"/>
      <c r="ON874" s="12"/>
      <c r="OO874" s="12"/>
      <c r="OP874" s="12"/>
      <c r="OQ874" s="12"/>
      <c r="OR874" s="12"/>
      <c r="OS874" s="12"/>
      <c r="OT874" s="12"/>
      <c r="OU874" s="12"/>
      <c r="OV874" s="12"/>
      <c r="OW874" s="12"/>
      <c r="OX874" s="12"/>
      <c r="OY874" s="12"/>
      <c r="OZ874" s="12"/>
      <c r="PA874" s="12"/>
      <c r="PB874" s="12"/>
      <c r="PC874" s="12"/>
      <c r="PD874" s="12"/>
      <c r="PE874" s="12"/>
      <c r="PF874" s="12"/>
      <c r="PG874" s="12"/>
      <c r="PH874" s="12"/>
      <c r="PI874" s="12"/>
      <c r="PJ874" s="12"/>
      <c r="PK874" s="12"/>
      <c r="PL874" s="12"/>
      <c r="PM874" s="12"/>
      <c r="PN874" s="12"/>
      <c r="PO874" s="12"/>
      <c r="PP874" s="12"/>
    </row>
    <row r="875">
      <c r="A875" s="452"/>
      <c r="B875" s="45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  <c r="IB875" s="12"/>
      <c r="IC875" s="12"/>
      <c r="ID875" s="12"/>
      <c r="IE875" s="12"/>
      <c r="IF875" s="12"/>
      <c r="IG875" s="12"/>
      <c r="IH875" s="12"/>
      <c r="II875" s="12"/>
      <c r="IJ875" s="12"/>
      <c r="IK875" s="12"/>
      <c r="IL875" s="12"/>
      <c r="IM875" s="12"/>
      <c r="IN875" s="12"/>
      <c r="IO875" s="12"/>
      <c r="IP875" s="12"/>
      <c r="IQ875" s="12"/>
      <c r="IR875" s="12"/>
      <c r="IS875" s="12"/>
      <c r="IT875" s="12"/>
      <c r="IU875" s="12"/>
      <c r="IV875" s="12"/>
      <c r="IW875" s="12"/>
      <c r="IX875" s="12"/>
      <c r="IY875" s="12"/>
      <c r="IZ875" s="12"/>
      <c r="JA875" s="12"/>
      <c r="JB875" s="12"/>
      <c r="JC875" s="12"/>
      <c r="JD875" s="12"/>
      <c r="JE875" s="12"/>
      <c r="JF875" s="12"/>
      <c r="JG875" s="12"/>
      <c r="JH875" s="12"/>
      <c r="JI875" s="12"/>
      <c r="JJ875" s="12"/>
      <c r="JK875" s="12"/>
      <c r="JL875" s="12"/>
      <c r="JM875" s="12"/>
      <c r="JN875" s="12"/>
      <c r="JO875" s="12"/>
      <c r="JP875" s="12"/>
      <c r="JQ875" s="12"/>
      <c r="JR875" s="12"/>
      <c r="JS875" s="12"/>
      <c r="JT875" s="12"/>
      <c r="JU875" s="12"/>
      <c r="JV875" s="12"/>
      <c r="JW875" s="12"/>
      <c r="JX875" s="12"/>
      <c r="JY875" s="12"/>
      <c r="JZ875" s="12"/>
      <c r="KA875" s="12"/>
      <c r="KB875" s="12"/>
      <c r="KC875" s="12"/>
      <c r="KD875" s="12"/>
      <c r="KE875" s="12"/>
      <c r="KF875" s="12"/>
      <c r="KG875" s="12"/>
      <c r="KH875" s="12"/>
      <c r="KI875" s="12"/>
      <c r="KJ875" s="12"/>
      <c r="KK875" s="12"/>
      <c r="KL875" s="12"/>
      <c r="KM875" s="12"/>
      <c r="KN875" s="12"/>
      <c r="KO875" s="12"/>
      <c r="KP875" s="12"/>
      <c r="KQ875" s="12"/>
      <c r="KR875" s="12"/>
      <c r="KS875" s="12"/>
      <c r="KT875" s="12"/>
      <c r="KU875" s="12"/>
      <c r="KV875" s="12"/>
      <c r="KW875" s="12"/>
      <c r="KX875" s="12"/>
      <c r="KY875" s="12"/>
      <c r="KZ875" s="12"/>
      <c r="LA875" s="12"/>
      <c r="LB875" s="12"/>
      <c r="LC875" s="12"/>
      <c r="LD875" s="12"/>
      <c r="LE875" s="12"/>
      <c r="LF875" s="12"/>
      <c r="LG875" s="12"/>
      <c r="LH875" s="12"/>
      <c r="LI875" s="12"/>
      <c r="LJ875" s="12"/>
      <c r="LK875" s="12"/>
      <c r="LL875" s="12"/>
      <c r="LM875" s="12"/>
      <c r="LN875" s="12"/>
      <c r="LO875" s="12"/>
      <c r="LP875" s="12"/>
      <c r="LQ875" s="12"/>
      <c r="LR875" s="12"/>
      <c r="LS875" s="12"/>
      <c r="LT875" s="12"/>
      <c r="LU875" s="12"/>
      <c r="LV875" s="12"/>
      <c r="LW875" s="12"/>
      <c r="LX875" s="12"/>
      <c r="LY875" s="12"/>
      <c r="LZ875" s="12"/>
      <c r="MA875" s="12"/>
      <c r="MB875" s="12"/>
      <c r="MC875" s="12"/>
      <c r="MD875" s="12"/>
      <c r="ME875" s="12"/>
      <c r="MF875" s="12"/>
      <c r="MG875" s="12"/>
      <c r="MH875" s="12"/>
      <c r="MI875" s="12"/>
      <c r="MJ875" s="12"/>
      <c r="MK875" s="12"/>
      <c r="ML875" s="12"/>
      <c r="MM875" s="12"/>
      <c r="MN875" s="12"/>
      <c r="MO875" s="12"/>
      <c r="MP875" s="12"/>
      <c r="MQ875" s="12"/>
      <c r="MR875" s="12"/>
      <c r="MS875" s="12"/>
      <c r="MT875" s="12"/>
      <c r="MU875" s="12"/>
      <c r="MV875" s="12"/>
      <c r="MW875" s="12"/>
      <c r="MX875" s="12"/>
      <c r="MY875" s="12"/>
      <c r="MZ875" s="12"/>
      <c r="NA875" s="12"/>
      <c r="NB875" s="12"/>
      <c r="NC875" s="12"/>
      <c r="ND875" s="12"/>
      <c r="NE875" s="12"/>
      <c r="NF875" s="12"/>
      <c r="NG875" s="12"/>
      <c r="NH875" s="12"/>
      <c r="NI875" s="12"/>
      <c r="NJ875" s="12"/>
      <c r="NK875" s="12"/>
      <c r="NL875" s="12"/>
      <c r="NM875" s="12"/>
      <c r="NN875" s="12"/>
      <c r="NO875" s="12"/>
      <c r="NP875" s="12"/>
      <c r="NQ875" s="12"/>
      <c r="NR875" s="12"/>
      <c r="NS875" s="12"/>
      <c r="NT875" s="12"/>
      <c r="NU875" s="12"/>
      <c r="NV875" s="12"/>
      <c r="NW875" s="12"/>
      <c r="NX875" s="12"/>
      <c r="NY875" s="12"/>
      <c r="NZ875" s="12"/>
      <c r="OA875" s="12"/>
      <c r="OB875" s="12"/>
      <c r="OC875" s="12"/>
      <c r="OD875" s="12"/>
      <c r="OE875" s="12"/>
      <c r="OF875" s="12"/>
      <c r="OG875" s="12"/>
      <c r="OH875" s="12"/>
      <c r="OI875" s="12"/>
      <c r="OJ875" s="12"/>
      <c r="OK875" s="12"/>
      <c r="OL875" s="12"/>
      <c r="OM875" s="12"/>
      <c r="ON875" s="12"/>
      <c r="OO875" s="12"/>
      <c r="OP875" s="12"/>
      <c r="OQ875" s="12"/>
      <c r="OR875" s="12"/>
      <c r="OS875" s="12"/>
      <c r="OT875" s="12"/>
      <c r="OU875" s="12"/>
      <c r="OV875" s="12"/>
      <c r="OW875" s="12"/>
      <c r="OX875" s="12"/>
      <c r="OY875" s="12"/>
      <c r="OZ875" s="12"/>
      <c r="PA875" s="12"/>
      <c r="PB875" s="12"/>
      <c r="PC875" s="12"/>
      <c r="PD875" s="12"/>
      <c r="PE875" s="12"/>
      <c r="PF875" s="12"/>
      <c r="PG875" s="12"/>
      <c r="PH875" s="12"/>
      <c r="PI875" s="12"/>
      <c r="PJ875" s="12"/>
      <c r="PK875" s="12"/>
      <c r="PL875" s="12"/>
      <c r="PM875" s="12"/>
      <c r="PN875" s="12"/>
      <c r="PO875" s="12"/>
      <c r="PP875" s="12"/>
    </row>
    <row r="876">
      <c r="A876" s="452"/>
      <c r="B876" s="45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  <c r="IB876" s="12"/>
      <c r="IC876" s="12"/>
      <c r="ID876" s="12"/>
      <c r="IE876" s="12"/>
      <c r="IF876" s="12"/>
      <c r="IG876" s="12"/>
      <c r="IH876" s="12"/>
      <c r="II876" s="12"/>
      <c r="IJ876" s="12"/>
      <c r="IK876" s="12"/>
      <c r="IL876" s="12"/>
      <c r="IM876" s="12"/>
      <c r="IN876" s="12"/>
      <c r="IO876" s="12"/>
      <c r="IP876" s="12"/>
      <c r="IQ876" s="12"/>
      <c r="IR876" s="12"/>
      <c r="IS876" s="12"/>
      <c r="IT876" s="12"/>
      <c r="IU876" s="12"/>
      <c r="IV876" s="12"/>
      <c r="IW876" s="12"/>
      <c r="IX876" s="12"/>
      <c r="IY876" s="12"/>
      <c r="IZ876" s="12"/>
      <c r="JA876" s="12"/>
      <c r="JB876" s="12"/>
      <c r="JC876" s="12"/>
      <c r="JD876" s="12"/>
      <c r="JE876" s="12"/>
      <c r="JF876" s="12"/>
      <c r="JG876" s="12"/>
      <c r="JH876" s="12"/>
      <c r="JI876" s="12"/>
      <c r="JJ876" s="12"/>
      <c r="JK876" s="12"/>
      <c r="JL876" s="12"/>
      <c r="JM876" s="12"/>
      <c r="JN876" s="12"/>
      <c r="JO876" s="12"/>
      <c r="JP876" s="12"/>
      <c r="JQ876" s="12"/>
      <c r="JR876" s="12"/>
      <c r="JS876" s="12"/>
      <c r="JT876" s="12"/>
      <c r="JU876" s="12"/>
      <c r="JV876" s="12"/>
      <c r="JW876" s="12"/>
      <c r="JX876" s="12"/>
      <c r="JY876" s="12"/>
      <c r="JZ876" s="12"/>
      <c r="KA876" s="12"/>
      <c r="KB876" s="12"/>
      <c r="KC876" s="12"/>
      <c r="KD876" s="12"/>
      <c r="KE876" s="12"/>
      <c r="KF876" s="12"/>
      <c r="KG876" s="12"/>
      <c r="KH876" s="12"/>
      <c r="KI876" s="12"/>
      <c r="KJ876" s="12"/>
      <c r="KK876" s="12"/>
      <c r="KL876" s="12"/>
      <c r="KM876" s="12"/>
      <c r="KN876" s="12"/>
      <c r="KO876" s="12"/>
      <c r="KP876" s="12"/>
      <c r="KQ876" s="12"/>
      <c r="KR876" s="12"/>
      <c r="KS876" s="12"/>
      <c r="KT876" s="12"/>
      <c r="KU876" s="12"/>
      <c r="KV876" s="12"/>
      <c r="KW876" s="12"/>
      <c r="KX876" s="12"/>
      <c r="KY876" s="12"/>
      <c r="KZ876" s="12"/>
      <c r="LA876" s="12"/>
      <c r="LB876" s="12"/>
      <c r="LC876" s="12"/>
      <c r="LD876" s="12"/>
      <c r="LE876" s="12"/>
      <c r="LF876" s="12"/>
      <c r="LG876" s="12"/>
      <c r="LH876" s="12"/>
      <c r="LI876" s="12"/>
      <c r="LJ876" s="12"/>
      <c r="LK876" s="12"/>
      <c r="LL876" s="12"/>
      <c r="LM876" s="12"/>
      <c r="LN876" s="12"/>
      <c r="LO876" s="12"/>
      <c r="LP876" s="12"/>
      <c r="LQ876" s="12"/>
      <c r="LR876" s="12"/>
      <c r="LS876" s="12"/>
      <c r="LT876" s="12"/>
      <c r="LU876" s="12"/>
      <c r="LV876" s="12"/>
      <c r="LW876" s="12"/>
      <c r="LX876" s="12"/>
      <c r="LY876" s="12"/>
      <c r="LZ876" s="12"/>
      <c r="MA876" s="12"/>
      <c r="MB876" s="12"/>
      <c r="MC876" s="12"/>
      <c r="MD876" s="12"/>
      <c r="ME876" s="12"/>
      <c r="MF876" s="12"/>
      <c r="MG876" s="12"/>
      <c r="MH876" s="12"/>
      <c r="MI876" s="12"/>
      <c r="MJ876" s="12"/>
      <c r="MK876" s="12"/>
      <c r="ML876" s="12"/>
      <c r="MM876" s="12"/>
      <c r="MN876" s="12"/>
      <c r="MO876" s="12"/>
      <c r="MP876" s="12"/>
      <c r="MQ876" s="12"/>
      <c r="MR876" s="12"/>
      <c r="MS876" s="12"/>
      <c r="MT876" s="12"/>
      <c r="MU876" s="12"/>
      <c r="MV876" s="12"/>
      <c r="MW876" s="12"/>
      <c r="MX876" s="12"/>
      <c r="MY876" s="12"/>
      <c r="MZ876" s="12"/>
      <c r="NA876" s="12"/>
      <c r="NB876" s="12"/>
      <c r="NC876" s="12"/>
      <c r="ND876" s="12"/>
      <c r="NE876" s="12"/>
      <c r="NF876" s="12"/>
      <c r="NG876" s="12"/>
      <c r="NH876" s="12"/>
      <c r="NI876" s="12"/>
      <c r="NJ876" s="12"/>
      <c r="NK876" s="12"/>
      <c r="NL876" s="12"/>
      <c r="NM876" s="12"/>
      <c r="NN876" s="12"/>
      <c r="NO876" s="12"/>
      <c r="NP876" s="12"/>
      <c r="NQ876" s="12"/>
      <c r="NR876" s="12"/>
      <c r="NS876" s="12"/>
      <c r="NT876" s="12"/>
      <c r="NU876" s="12"/>
      <c r="NV876" s="12"/>
      <c r="NW876" s="12"/>
      <c r="NX876" s="12"/>
      <c r="NY876" s="12"/>
      <c r="NZ876" s="12"/>
      <c r="OA876" s="12"/>
      <c r="OB876" s="12"/>
      <c r="OC876" s="12"/>
      <c r="OD876" s="12"/>
      <c r="OE876" s="12"/>
      <c r="OF876" s="12"/>
      <c r="OG876" s="12"/>
      <c r="OH876" s="12"/>
      <c r="OI876" s="12"/>
      <c r="OJ876" s="12"/>
      <c r="OK876" s="12"/>
      <c r="OL876" s="12"/>
      <c r="OM876" s="12"/>
      <c r="ON876" s="12"/>
      <c r="OO876" s="12"/>
      <c r="OP876" s="12"/>
      <c r="OQ876" s="12"/>
      <c r="OR876" s="12"/>
      <c r="OS876" s="12"/>
      <c r="OT876" s="12"/>
      <c r="OU876" s="12"/>
      <c r="OV876" s="12"/>
      <c r="OW876" s="12"/>
      <c r="OX876" s="12"/>
      <c r="OY876" s="12"/>
      <c r="OZ876" s="12"/>
      <c r="PA876" s="12"/>
      <c r="PB876" s="12"/>
      <c r="PC876" s="12"/>
      <c r="PD876" s="12"/>
      <c r="PE876" s="12"/>
      <c r="PF876" s="12"/>
      <c r="PG876" s="12"/>
      <c r="PH876" s="12"/>
      <c r="PI876" s="12"/>
      <c r="PJ876" s="12"/>
      <c r="PK876" s="12"/>
      <c r="PL876" s="12"/>
      <c r="PM876" s="12"/>
      <c r="PN876" s="12"/>
      <c r="PO876" s="12"/>
      <c r="PP876" s="12"/>
    </row>
    <row r="877">
      <c r="A877" s="452"/>
      <c r="B877" s="45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  <c r="IB877" s="12"/>
      <c r="IC877" s="12"/>
      <c r="ID877" s="12"/>
      <c r="IE877" s="12"/>
      <c r="IF877" s="12"/>
      <c r="IG877" s="12"/>
      <c r="IH877" s="12"/>
      <c r="II877" s="12"/>
      <c r="IJ877" s="12"/>
      <c r="IK877" s="12"/>
      <c r="IL877" s="12"/>
      <c r="IM877" s="12"/>
      <c r="IN877" s="12"/>
      <c r="IO877" s="12"/>
      <c r="IP877" s="12"/>
      <c r="IQ877" s="12"/>
      <c r="IR877" s="12"/>
      <c r="IS877" s="12"/>
      <c r="IT877" s="12"/>
      <c r="IU877" s="12"/>
      <c r="IV877" s="12"/>
      <c r="IW877" s="12"/>
      <c r="IX877" s="12"/>
      <c r="IY877" s="12"/>
      <c r="IZ877" s="12"/>
      <c r="JA877" s="12"/>
      <c r="JB877" s="12"/>
      <c r="JC877" s="12"/>
      <c r="JD877" s="12"/>
      <c r="JE877" s="12"/>
      <c r="JF877" s="12"/>
      <c r="JG877" s="12"/>
      <c r="JH877" s="12"/>
      <c r="JI877" s="12"/>
      <c r="JJ877" s="12"/>
      <c r="JK877" s="12"/>
      <c r="JL877" s="12"/>
      <c r="JM877" s="12"/>
      <c r="JN877" s="12"/>
      <c r="JO877" s="12"/>
      <c r="JP877" s="12"/>
      <c r="JQ877" s="12"/>
      <c r="JR877" s="12"/>
      <c r="JS877" s="12"/>
      <c r="JT877" s="12"/>
      <c r="JU877" s="12"/>
      <c r="JV877" s="12"/>
      <c r="JW877" s="12"/>
      <c r="JX877" s="12"/>
      <c r="JY877" s="12"/>
      <c r="JZ877" s="12"/>
      <c r="KA877" s="12"/>
      <c r="KB877" s="12"/>
      <c r="KC877" s="12"/>
      <c r="KD877" s="12"/>
      <c r="KE877" s="12"/>
      <c r="KF877" s="12"/>
      <c r="KG877" s="12"/>
      <c r="KH877" s="12"/>
      <c r="KI877" s="12"/>
      <c r="KJ877" s="12"/>
      <c r="KK877" s="12"/>
      <c r="KL877" s="12"/>
      <c r="KM877" s="12"/>
      <c r="KN877" s="12"/>
      <c r="KO877" s="12"/>
      <c r="KP877" s="12"/>
      <c r="KQ877" s="12"/>
      <c r="KR877" s="12"/>
      <c r="KS877" s="12"/>
      <c r="KT877" s="12"/>
      <c r="KU877" s="12"/>
      <c r="KV877" s="12"/>
      <c r="KW877" s="12"/>
      <c r="KX877" s="12"/>
      <c r="KY877" s="12"/>
      <c r="KZ877" s="12"/>
      <c r="LA877" s="12"/>
      <c r="LB877" s="12"/>
      <c r="LC877" s="12"/>
      <c r="LD877" s="12"/>
      <c r="LE877" s="12"/>
      <c r="LF877" s="12"/>
      <c r="LG877" s="12"/>
      <c r="LH877" s="12"/>
      <c r="LI877" s="12"/>
      <c r="LJ877" s="12"/>
      <c r="LK877" s="12"/>
      <c r="LL877" s="12"/>
      <c r="LM877" s="12"/>
      <c r="LN877" s="12"/>
      <c r="LO877" s="12"/>
      <c r="LP877" s="12"/>
      <c r="LQ877" s="12"/>
      <c r="LR877" s="12"/>
      <c r="LS877" s="12"/>
      <c r="LT877" s="12"/>
      <c r="LU877" s="12"/>
      <c r="LV877" s="12"/>
      <c r="LW877" s="12"/>
      <c r="LX877" s="12"/>
      <c r="LY877" s="12"/>
      <c r="LZ877" s="12"/>
      <c r="MA877" s="12"/>
      <c r="MB877" s="12"/>
      <c r="MC877" s="12"/>
      <c r="MD877" s="12"/>
      <c r="ME877" s="12"/>
      <c r="MF877" s="12"/>
      <c r="MG877" s="12"/>
      <c r="MH877" s="12"/>
      <c r="MI877" s="12"/>
      <c r="MJ877" s="12"/>
      <c r="MK877" s="12"/>
      <c r="ML877" s="12"/>
      <c r="MM877" s="12"/>
      <c r="MN877" s="12"/>
      <c r="MO877" s="12"/>
      <c r="MP877" s="12"/>
      <c r="MQ877" s="12"/>
      <c r="MR877" s="12"/>
      <c r="MS877" s="12"/>
      <c r="MT877" s="12"/>
      <c r="MU877" s="12"/>
      <c r="MV877" s="12"/>
      <c r="MW877" s="12"/>
      <c r="MX877" s="12"/>
      <c r="MY877" s="12"/>
      <c r="MZ877" s="12"/>
      <c r="NA877" s="12"/>
      <c r="NB877" s="12"/>
      <c r="NC877" s="12"/>
      <c r="ND877" s="12"/>
      <c r="NE877" s="12"/>
      <c r="NF877" s="12"/>
      <c r="NG877" s="12"/>
      <c r="NH877" s="12"/>
      <c r="NI877" s="12"/>
      <c r="NJ877" s="12"/>
      <c r="NK877" s="12"/>
      <c r="NL877" s="12"/>
      <c r="NM877" s="12"/>
      <c r="NN877" s="12"/>
      <c r="NO877" s="12"/>
      <c r="NP877" s="12"/>
      <c r="NQ877" s="12"/>
      <c r="NR877" s="12"/>
      <c r="NS877" s="12"/>
      <c r="NT877" s="12"/>
      <c r="NU877" s="12"/>
      <c r="NV877" s="12"/>
      <c r="NW877" s="12"/>
      <c r="NX877" s="12"/>
      <c r="NY877" s="12"/>
      <c r="NZ877" s="12"/>
      <c r="OA877" s="12"/>
      <c r="OB877" s="12"/>
      <c r="OC877" s="12"/>
      <c r="OD877" s="12"/>
      <c r="OE877" s="12"/>
      <c r="OF877" s="12"/>
      <c r="OG877" s="12"/>
      <c r="OH877" s="12"/>
      <c r="OI877" s="12"/>
      <c r="OJ877" s="12"/>
      <c r="OK877" s="12"/>
      <c r="OL877" s="12"/>
      <c r="OM877" s="12"/>
      <c r="ON877" s="12"/>
      <c r="OO877" s="12"/>
      <c r="OP877" s="12"/>
      <c r="OQ877" s="12"/>
      <c r="OR877" s="12"/>
      <c r="OS877" s="12"/>
      <c r="OT877" s="12"/>
      <c r="OU877" s="12"/>
      <c r="OV877" s="12"/>
      <c r="OW877" s="12"/>
      <c r="OX877" s="12"/>
      <c r="OY877" s="12"/>
      <c r="OZ877" s="12"/>
      <c r="PA877" s="12"/>
      <c r="PB877" s="12"/>
      <c r="PC877" s="12"/>
      <c r="PD877" s="12"/>
      <c r="PE877" s="12"/>
      <c r="PF877" s="12"/>
      <c r="PG877" s="12"/>
      <c r="PH877" s="12"/>
      <c r="PI877" s="12"/>
      <c r="PJ877" s="12"/>
      <c r="PK877" s="12"/>
      <c r="PL877" s="12"/>
      <c r="PM877" s="12"/>
      <c r="PN877" s="12"/>
      <c r="PO877" s="12"/>
      <c r="PP877" s="12"/>
    </row>
    <row r="878">
      <c r="A878" s="452"/>
      <c r="B878" s="45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  <c r="HZ878" s="12"/>
      <c r="IA878" s="12"/>
      <c r="IB878" s="12"/>
      <c r="IC878" s="12"/>
      <c r="ID878" s="12"/>
      <c r="IE878" s="12"/>
      <c r="IF878" s="12"/>
      <c r="IG878" s="12"/>
      <c r="IH878" s="12"/>
      <c r="II878" s="12"/>
      <c r="IJ878" s="12"/>
      <c r="IK878" s="12"/>
      <c r="IL878" s="12"/>
      <c r="IM878" s="12"/>
      <c r="IN878" s="12"/>
      <c r="IO878" s="12"/>
      <c r="IP878" s="12"/>
      <c r="IQ878" s="12"/>
      <c r="IR878" s="12"/>
      <c r="IS878" s="12"/>
      <c r="IT878" s="12"/>
      <c r="IU878" s="12"/>
      <c r="IV878" s="12"/>
      <c r="IW878" s="12"/>
      <c r="IX878" s="12"/>
      <c r="IY878" s="12"/>
      <c r="IZ878" s="12"/>
      <c r="JA878" s="12"/>
      <c r="JB878" s="12"/>
      <c r="JC878" s="12"/>
      <c r="JD878" s="12"/>
      <c r="JE878" s="12"/>
      <c r="JF878" s="12"/>
      <c r="JG878" s="12"/>
      <c r="JH878" s="12"/>
      <c r="JI878" s="12"/>
      <c r="JJ878" s="12"/>
      <c r="JK878" s="12"/>
      <c r="JL878" s="12"/>
      <c r="JM878" s="12"/>
      <c r="JN878" s="12"/>
      <c r="JO878" s="12"/>
      <c r="JP878" s="12"/>
      <c r="JQ878" s="12"/>
      <c r="JR878" s="12"/>
      <c r="JS878" s="12"/>
      <c r="JT878" s="12"/>
      <c r="JU878" s="12"/>
      <c r="JV878" s="12"/>
      <c r="JW878" s="12"/>
      <c r="JX878" s="12"/>
      <c r="JY878" s="12"/>
      <c r="JZ878" s="12"/>
      <c r="KA878" s="12"/>
      <c r="KB878" s="12"/>
      <c r="KC878" s="12"/>
      <c r="KD878" s="12"/>
      <c r="KE878" s="12"/>
      <c r="KF878" s="12"/>
      <c r="KG878" s="12"/>
      <c r="KH878" s="12"/>
      <c r="KI878" s="12"/>
      <c r="KJ878" s="12"/>
      <c r="KK878" s="12"/>
      <c r="KL878" s="12"/>
      <c r="KM878" s="12"/>
      <c r="KN878" s="12"/>
      <c r="KO878" s="12"/>
      <c r="KP878" s="12"/>
      <c r="KQ878" s="12"/>
      <c r="KR878" s="12"/>
      <c r="KS878" s="12"/>
      <c r="KT878" s="12"/>
      <c r="KU878" s="12"/>
      <c r="KV878" s="12"/>
      <c r="KW878" s="12"/>
      <c r="KX878" s="12"/>
      <c r="KY878" s="12"/>
      <c r="KZ878" s="12"/>
      <c r="LA878" s="12"/>
      <c r="LB878" s="12"/>
      <c r="LC878" s="12"/>
      <c r="LD878" s="12"/>
      <c r="LE878" s="12"/>
      <c r="LF878" s="12"/>
      <c r="LG878" s="12"/>
      <c r="LH878" s="12"/>
      <c r="LI878" s="12"/>
      <c r="LJ878" s="12"/>
      <c r="LK878" s="12"/>
      <c r="LL878" s="12"/>
      <c r="LM878" s="12"/>
      <c r="LN878" s="12"/>
      <c r="LO878" s="12"/>
      <c r="LP878" s="12"/>
      <c r="LQ878" s="12"/>
      <c r="LR878" s="12"/>
      <c r="LS878" s="12"/>
      <c r="LT878" s="12"/>
      <c r="LU878" s="12"/>
      <c r="LV878" s="12"/>
      <c r="LW878" s="12"/>
      <c r="LX878" s="12"/>
      <c r="LY878" s="12"/>
      <c r="LZ878" s="12"/>
      <c r="MA878" s="12"/>
      <c r="MB878" s="12"/>
      <c r="MC878" s="12"/>
      <c r="MD878" s="12"/>
      <c r="ME878" s="12"/>
      <c r="MF878" s="12"/>
      <c r="MG878" s="12"/>
      <c r="MH878" s="12"/>
      <c r="MI878" s="12"/>
      <c r="MJ878" s="12"/>
      <c r="MK878" s="12"/>
      <c r="ML878" s="12"/>
      <c r="MM878" s="12"/>
      <c r="MN878" s="12"/>
      <c r="MO878" s="12"/>
      <c r="MP878" s="12"/>
      <c r="MQ878" s="12"/>
      <c r="MR878" s="12"/>
      <c r="MS878" s="12"/>
      <c r="MT878" s="12"/>
      <c r="MU878" s="12"/>
      <c r="MV878" s="12"/>
      <c r="MW878" s="12"/>
      <c r="MX878" s="12"/>
      <c r="MY878" s="12"/>
      <c r="MZ878" s="12"/>
      <c r="NA878" s="12"/>
      <c r="NB878" s="12"/>
      <c r="NC878" s="12"/>
      <c r="ND878" s="12"/>
      <c r="NE878" s="12"/>
      <c r="NF878" s="12"/>
      <c r="NG878" s="12"/>
      <c r="NH878" s="12"/>
      <c r="NI878" s="12"/>
      <c r="NJ878" s="12"/>
      <c r="NK878" s="12"/>
      <c r="NL878" s="12"/>
      <c r="NM878" s="12"/>
      <c r="NN878" s="12"/>
      <c r="NO878" s="12"/>
      <c r="NP878" s="12"/>
      <c r="NQ878" s="12"/>
      <c r="NR878" s="12"/>
      <c r="NS878" s="12"/>
      <c r="NT878" s="12"/>
      <c r="NU878" s="12"/>
      <c r="NV878" s="12"/>
      <c r="NW878" s="12"/>
      <c r="NX878" s="12"/>
      <c r="NY878" s="12"/>
      <c r="NZ878" s="12"/>
      <c r="OA878" s="12"/>
      <c r="OB878" s="12"/>
      <c r="OC878" s="12"/>
      <c r="OD878" s="12"/>
      <c r="OE878" s="12"/>
      <c r="OF878" s="12"/>
      <c r="OG878" s="12"/>
      <c r="OH878" s="12"/>
      <c r="OI878" s="12"/>
      <c r="OJ878" s="12"/>
      <c r="OK878" s="12"/>
      <c r="OL878" s="12"/>
      <c r="OM878" s="12"/>
      <c r="ON878" s="12"/>
      <c r="OO878" s="12"/>
      <c r="OP878" s="12"/>
      <c r="OQ878" s="12"/>
      <c r="OR878" s="12"/>
      <c r="OS878" s="12"/>
      <c r="OT878" s="12"/>
      <c r="OU878" s="12"/>
      <c r="OV878" s="12"/>
      <c r="OW878" s="12"/>
      <c r="OX878" s="12"/>
      <c r="OY878" s="12"/>
      <c r="OZ878" s="12"/>
      <c r="PA878" s="12"/>
      <c r="PB878" s="12"/>
      <c r="PC878" s="12"/>
      <c r="PD878" s="12"/>
      <c r="PE878" s="12"/>
      <c r="PF878" s="12"/>
      <c r="PG878" s="12"/>
      <c r="PH878" s="12"/>
      <c r="PI878" s="12"/>
      <c r="PJ878" s="12"/>
      <c r="PK878" s="12"/>
      <c r="PL878" s="12"/>
      <c r="PM878" s="12"/>
      <c r="PN878" s="12"/>
      <c r="PO878" s="12"/>
      <c r="PP878" s="12"/>
    </row>
    <row r="879">
      <c r="A879" s="452"/>
      <c r="B879" s="45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  <c r="IB879" s="12"/>
      <c r="IC879" s="12"/>
      <c r="ID879" s="12"/>
      <c r="IE879" s="12"/>
      <c r="IF879" s="12"/>
      <c r="IG879" s="12"/>
      <c r="IH879" s="12"/>
      <c r="II879" s="12"/>
      <c r="IJ879" s="12"/>
      <c r="IK879" s="12"/>
      <c r="IL879" s="12"/>
      <c r="IM879" s="12"/>
      <c r="IN879" s="12"/>
      <c r="IO879" s="12"/>
      <c r="IP879" s="12"/>
      <c r="IQ879" s="12"/>
      <c r="IR879" s="12"/>
      <c r="IS879" s="12"/>
      <c r="IT879" s="12"/>
      <c r="IU879" s="12"/>
      <c r="IV879" s="12"/>
      <c r="IW879" s="12"/>
      <c r="IX879" s="12"/>
      <c r="IY879" s="12"/>
      <c r="IZ879" s="12"/>
      <c r="JA879" s="12"/>
      <c r="JB879" s="12"/>
      <c r="JC879" s="12"/>
      <c r="JD879" s="12"/>
      <c r="JE879" s="12"/>
      <c r="JF879" s="12"/>
      <c r="JG879" s="12"/>
      <c r="JH879" s="12"/>
      <c r="JI879" s="12"/>
      <c r="JJ879" s="12"/>
      <c r="JK879" s="12"/>
      <c r="JL879" s="12"/>
      <c r="JM879" s="12"/>
      <c r="JN879" s="12"/>
      <c r="JO879" s="12"/>
      <c r="JP879" s="12"/>
      <c r="JQ879" s="12"/>
      <c r="JR879" s="12"/>
      <c r="JS879" s="12"/>
      <c r="JT879" s="12"/>
      <c r="JU879" s="12"/>
      <c r="JV879" s="12"/>
      <c r="JW879" s="12"/>
      <c r="JX879" s="12"/>
      <c r="JY879" s="12"/>
      <c r="JZ879" s="12"/>
      <c r="KA879" s="12"/>
      <c r="KB879" s="12"/>
      <c r="KC879" s="12"/>
      <c r="KD879" s="12"/>
      <c r="KE879" s="12"/>
      <c r="KF879" s="12"/>
      <c r="KG879" s="12"/>
      <c r="KH879" s="12"/>
      <c r="KI879" s="12"/>
      <c r="KJ879" s="12"/>
      <c r="KK879" s="12"/>
      <c r="KL879" s="12"/>
      <c r="KM879" s="12"/>
      <c r="KN879" s="12"/>
      <c r="KO879" s="12"/>
      <c r="KP879" s="12"/>
      <c r="KQ879" s="12"/>
      <c r="KR879" s="12"/>
      <c r="KS879" s="12"/>
      <c r="KT879" s="12"/>
      <c r="KU879" s="12"/>
      <c r="KV879" s="12"/>
      <c r="KW879" s="12"/>
      <c r="KX879" s="12"/>
      <c r="KY879" s="12"/>
      <c r="KZ879" s="12"/>
      <c r="LA879" s="12"/>
      <c r="LB879" s="12"/>
      <c r="LC879" s="12"/>
      <c r="LD879" s="12"/>
      <c r="LE879" s="12"/>
      <c r="LF879" s="12"/>
      <c r="LG879" s="12"/>
      <c r="LH879" s="12"/>
      <c r="LI879" s="12"/>
      <c r="LJ879" s="12"/>
      <c r="LK879" s="12"/>
      <c r="LL879" s="12"/>
      <c r="LM879" s="12"/>
      <c r="LN879" s="12"/>
      <c r="LO879" s="12"/>
      <c r="LP879" s="12"/>
      <c r="LQ879" s="12"/>
      <c r="LR879" s="12"/>
      <c r="LS879" s="12"/>
      <c r="LT879" s="12"/>
      <c r="LU879" s="12"/>
      <c r="LV879" s="12"/>
      <c r="LW879" s="12"/>
      <c r="LX879" s="12"/>
      <c r="LY879" s="12"/>
      <c r="LZ879" s="12"/>
      <c r="MA879" s="12"/>
      <c r="MB879" s="12"/>
      <c r="MC879" s="12"/>
      <c r="MD879" s="12"/>
      <c r="ME879" s="12"/>
      <c r="MF879" s="12"/>
      <c r="MG879" s="12"/>
      <c r="MH879" s="12"/>
      <c r="MI879" s="12"/>
      <c r="MJ879" s="12"/>
      <c r="MK879" s="12"/>
      <c r="ML879" s="12"/>
      <c r="MM879" s="12"/>
      <c r="MN879" s="12"/>
      <c r="MO879" s="12"/>
      <c r="MP879" s="12"/>
      <c r="MQ879" s="12"/>
      <c r="MR879" s="12"/>
      <c r="MS879" s="12"/>
      <c r="MT879" s="12"/>
      <c r="MU879" s="12"/>
      <c r="MV879" s="12"/>
      <c r="MW879" s="12"/>
      <c r="MX879" s="12"/>
      <c r="MY879" s="12"/>
      <c r="MZ879" s="12"/>
      <c r="NA879" s="12"/>
      <c r="NB879" s="12"/>
      <c r="NC879" s="12"/>
      <c r="ND879" s="12"/>
      <c r="NE879" s="12"/>
      <c r="NF879" s="12"/>
      <c r="NG879" s="12"/>
      <c r="NH879" s="12"/>
      <c r="NI879" s="12"/>
      <c r="NJ879" s="12"/>
      <c r="NK879" s="12"/>
      <c r="NL879" s="12"/>
      <c r="NM879" s="12"/>
      <c r="NN879" s="12"/>
      <c r="NO879" s="12"/>
      <c r="NP879" s="12"/>
      <c r="NQ879" s="12"/>
      <c r="NR879" s="12"/>
      <c r="NS879" s="12"/>
      <c r="NT879" s="12"/>
      <c r="NU879" s="12"/>
      <c r="NV879" s="12"/>
      <c r="NW879" s="12"/>
      <c r="NX879" s="12"/>
      <c r="NY879" s="12"/>
      <c r="NZ879" s="12"/>
      <c r="OA879" s="12"/>
      <c r="OB879" s="12"/>
      <c r="OC879" s="12"/>
      <c r="OD879" s="12"/>
      <c r="OE879" s="12"/>
      <c r="OF879" s="12"/>
      <c r="OG879" s="12"/>
      <c r="OH879" s="12"/>
      <c r="OI879" s="12"/>
      <c r="OJ879" s="12"/>
      <c r="OK879" s="12"/>
      <c r="OL879" s="12"/>
      <c r="OM879" s="12"/>
      <c r="ON879" s="12"/>
      <c r="OO879" s="12"/>
      <c r="OP879" s="12"/>
      <c r="OQ879" s="12"/>
      <c r="OR879" s="12"/>
      <c r="OS879" s="12"/>
      <c r="OT879" s="12"/>
      <c r="OU879" s="12"/>
      <c r="OV879" s="12"/>
      <c r="OW879" s="12"/>
      <c r="OX879" s="12"/>
      <c r="OY879" s="12"/>
      <c r="OZ879" s="12"/>
      <c r="PA879" s="12"/>
      <c r="PB879" s="12"/>
      <c r="PC879" s="12"/>
      <c r="PD879" s="12"/>
      <c r="PE879" s="12"/>
      <c r="PF879" s="12"/>
      <c r="PG879" s="12"/>
      <c r="PH879" s="12"/>
      <c r="PI879" s="12"/>
      <c r="PJ879" s="12"/>
      <c r="PK879" s="12"/>
      <c r="PL879" s="12"/>
      <c r="PM879" s="12"/>
      <c r="PN879" s="12"/>
      <c r="PO879" s="12"/>
      <c r="PP879" s="12"/>
    </row>
    <row r="880">
      <c r="A880" s="452"/>
      <c r="B880" s="45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  <c r="IB880" s="12"/>
      <c r="IC880" s="12"/>
      <c r="ID880" s="12"/>
      <c r="IE880" s="12"/>
      <c r="IF880" s="12"/>
      <c r="IG880" s="12"/>
      <c r="IH880" s="12"/>
      <c r="II880" s="12"/>
      <c r="IJ880" s="12"/>
      <c r="IK880" s="12"/>
      <c r="IL880" s="12"/>
      <c r="IM880" s="12"/>
      <c r="IN880" s="12"/>
      <c r="IO880" s="12"/>
      <c r="IP880" s="12"/>
      <c r="IQ880" s="12"/>
      <c r="IR880" s="12"/>
      <c r="IS880" s="12"/>
      <c r="IT880" s="12"/>
      <c r="IU880" s="12"/>
      <c r="IV880" s="12"/>
      <c r="IW880" s="12"/>
      <c r="IX880" s="12"/>
      <c r="IY880" s="12"/>
      <c r="IZ880" s="12"/>
      <c r="JA880" s="12"/>
      <c r="JB880" s="12"/>
      <c r="JC880" s="12"/>
      <c r="JD880" s="12"/>
      <c r="JE880" s="12"/>
      <c r="JF880" s="12"/>
      <c r="JG880" s="12"/>
      <c r="JH880" s="12"/>
      <c r="JI880" s="12"/>
      <c r="JJ880" s="12"/>
      <c r="JK880" s="12"/>
      <c r="JL880" s="12"/>
      <c r="JM880" s="12"/>
      <c r="JN880" s="12"/>
      <c r="JO880" s="12"/>
      <c r="JP880" s="12"/>
      <c r="JQ880" s="12"/>
      <c r="JR880" s="12"/>
      <c r="JS880" s="12"/>
      <c r="JT880" s="12"/>
      <c r="JU880" s="12"/>
      <c r="JV880" s="12"/>
      <c r="JW880" s="12"/>
      <c r="JX880" s="12"/>
      <c r="JY880" s="12"/>
      <c r="JZ880" s="12"/>
      <c r="KA880" s="12"/>
      <c r="KB880" s="12"/>
      <c r="KC880" s="12"/>
      <c r="KD880" s="12"/>
      <c r="KE880" s="12"/>
      <c r="KF880" s="12"/>
      <c r="KG880" s="12"/>
      <c r="KH880" s="12"/>
      <c r="KI880" s="12"/>
      <c r="KJ880" s="12"/>
      <c r="KK880" s="12"/>
      <c r="KL880" s="12"/>
      <c r="KM880" s="12"/>
      <c r="KN880" s="12"/>
      <c r="KO880" s="12"/>
      <c r="KP880" s="12"/>
      <c r="KQ880" s="12"/>
      <c r="KR880" s="12"/>
      <c r="KS880" s="12"/>
      <c r="KT880" s="12"/>
      <c r="KU880" s="12"/>
      <c r="KV880" s="12"/>
      <c r="KW880" s="12"/>
      <c r="KX880" s="12"/>
      <c r="KY880" s="12"/>
      <c r="KZ880" s="12"/>
      <c r="LA880" s="12"/>
      <c r="LB880" s="12"/>
      <c r="LC880" s="12"/>
      <c r="LD880" s="12"/>
      <c r="LE880" s="12"/>
      <c r="LF880" s="12"/>
      <c r="LG880" s="12"/>
      <c r="LH880" s="12"/>
      <c r="LI880" s="12"/>
      <c r="LJ880" s="12"/>
      <c r="LK880" s="12"/>
      <c r="LL880" s="12"/>
      <c r="LM880" s="12"/>
      <c r="LN880" s="12"/>
      <c r="LO880" s="12"/>
      <c r="LP880" s="12"/>
      <c r="LQ880" s="12"/>
      <c r="LR880" s="12"/>
      <c r="LS880" s="12"/>
      <c r="LT880" s="12"/>
      <c r="LU880" s="12"/>
      <c r="LV880" s="12"/>
      <c r="LW880" s="12"/>
      <c r="LX880" s="12"/>
      <c r="LY880" s="12"/>
      <c r="LZ880" s="12"/>
      <c r="MA880" s="12"/>
      <c r="MB880" s="12"/>
      <c r="MC880" s="12"/>
      <c r="MD880" s="12"/>
      <c r="ME880" s="12"/>
      <c r="MF880" s="12"/>
      <c r="MG880" s="12"/>
      <c r="MH880" s="12"/>
      <c r="MI880" s="12"/>
      <c r="MJ880" s="12"/>
      <c r="MK880" s="12"/>
      <c r="ML880" s="12"/>
      <c r="MM880" s="12"/>
      <c r="MN880" s="12"/>
      <c r="MO880" s="12"/>
      <c r="MP880" s="12"/>
      <c r="MQ880" s="12"/>
      <c r="MR880" s="12"/>
      <c r="MS880" s="12"/>
      <c r="MT880" s="12"/>
      <c r="MU880" s="12"/>
      <c r="MV880" s="12"/>
      <c r="MW880" s="12"/>
      <c r="MX880" s="12"/>
      <c r="MY880" s="12"/>
      <c r="MZ880" s="12"/>
      <c r="NA880" s="12"/>
      <c r="NB880" s="12"/>
      <c r="NC880" s="12"/>
      <c r="ND880" s="12"/>
      <c r="NE880" s="12"/>
      <c r="NF880" s="12"/>
      <c r="NG880" s="12"/>
      <c r="NH880" s="12"/>
      <c r="NI880" s="12"/>
      <c r="NJ880" s="12"/>
      <c r="NK880" s="12"/>
      <c r="NL880" s="12"/>
      <c r="NM880" s="12"/>
      <c r="NN880" s="12"/>
      <c r="NO880" s="12"/>
      <c r="NP880" s="12"/>
      <c r="NQ880" s="12"/>
      <c r="NR880" s="12"/>
      <c r="NS880" s="12"/>
      <c r="NT880" s="12"/>
      <c r="NU880" s="12"/>
      <c r="NV880" s="12"/>
      <c r="NW880" s="12"/>
      <c r="NX880" s="12"/>
      <c r="NY880" s="12"/>
      <c r="NZ880" s="12"/>
      <c r="OA880" s="12"/>
      <c r="OB880" s="12"/>
      <c r="OC880" s="12"/>
      <c r="OD880" s="12"/>
      <c r="OE880" s="12"/>
      <c r="OF880" s="12"/>
      <c r="OG880" s="12"/>
      <c r="OH880" s="12"/>
      <c r="OI880" s="12"/>
      <c r="OJ880" s="12"/>
      <c r="OK880" s="12"/>
      <c r="OL880" s="12"/>
      <c r="OM880" s="12"/>
      <c r="ON880" s="12"/>
      <c r="OO880" s="12"/>
      <c r="OP880" s="12"/>
      <c r="OQ880" s="12"/>
      <c r="OR880" s="12"/>
      <c r="OS880" s="12"/>
      <c r="OT880" s="12"/>
      <c r="OU880" s="12"/>
      <c r="OV880" s="12"/>
      <c r="OW880" s="12"/>
      <c r="OX880" s="12"/>
      <c r="OY880" s="12"/>
      <c r="OZ880" s="12"/>
      <c r="PA880" s="12"/>
      <c r="PB880" s="12"/>
      <c r="PC880" s="12"/>
      <c r="PD880" s="12"/>
      <c r="PE880" s="12"/>
      <c r="PF880" s="12"/>
      <c r="PG880" s="12"/>
      <c r="PH880" s="12"/>
      <c r="PI880" s="12"/>
      <c r="PJ880" s="12"/>
      <c r="PK880" s="12"/>
      <c r="PL880" s="12"/>
      <c r="PM880" s="12"/>
      <c r="PN880" s="12"/>
      <c r="PO880" s="12"/>
      <c r="PP880" s="12"/>
    </row>
    <row r="881">
      <c r="A881" s="452"/>
      <c r="B881" s="45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  <c r="HZ881" s="12"/>
      <c r="IA881" s="12"/>
      <c r="IB881" s="12"/>
      <c r="IC881" s="12"/>
      <c r="ID881" s="12"/>
      <c r="IE881" s="12"/>
      <c r="IF881" s="12"/>
      <c r="IG881" s="12"/>
      <c r="IH881" s="12"/>
      <c r="II881" s="12"/>
      <c r="IJ881" s="12"/>
      <c r="IK881" s="12"/>
      <c r="IL881" s="12"/>
      <c r="IM881" s="12"/>
      <c r="IN881" s="12"/>
      <c r="IO881" s="12"/>
      <c r="IP881" s="12"/>
      <c r="IQ881" s="12"/>
      <c r="IR881" s="12"/>
      <c r="IS881" s="12"/>
      <c r="IT881" s="12"/>
      <c r="IU881" s="12"/>
      <c r="IV881" s="12"/>
      <c r="IW881" s="12"/>
      <c r="IX881" s="12"/>
      <c r="IY881" s="12"/>
      <c r="IZ881" s="12"/>
      <c r="JA881" s="12"/>
      <c r="JB881" s="12"/>
      <c r="JC881" s="12"/>
      <c r="JD881" s="12"/>
      <c r="JE881" s="12"/>
      <c r="JF881" s="12"/>
      <c r="JG881" s="12"/>
      <c r="JH881" s="12"/>
      <c r="JI881" s="12"/>
      <c r="JJ881" s="12"/>
      <c r="JK881" s="12"/>
      <c r="JL881" s="12"/>
      <c r="JM881" s="12"/>
      <c r="JN881" s="12"/>
      <c r="JO881" s="12"/>
      <c r="JP881" s="12"/>
      <c r="JQ881" s="12"/>
      <c r="JR881" s="12"/>
      <c r="JS881" s="12"/>
      <c r="JT881" s="12"/>
      <c r="JU881" s="12"/>
      <c r="JV881" s="12"/>
      <c r="JW881" s="12"/>
      <c r="JX881" s="12"/>
      <c r="JY881" s="12"/>
      <c r="JZ881" s="12"/>
      <c r="KA881" s="12"/>
      <c r="KB881" s="12"/>
      <c r="KC881" s="12"/>
      <c r="KD881" s="12"/>
      <c r="KE881" s="12"/>
      <c r="KF881" s="12"/>
      <c r="KG881" s="12"/>
      <c r="KH881" s="12"/>
      <c r="KI881" s="12"/>
      <c r="KJ881" s="12"/>
      <c r="KK881" s="12"/>
      <c r="KL881" s="12"/>
      <c r="KM881" s="12"/>
      <c r="KN881" s="12"/>
      <c r="KO881" s="12"/>
      <c r="KP881" s="12"/>
      <c r="KQ881" s="12"/>
      <c r="KR881" s="12"/>
      <c r="KS881" s="12"/>
      <c r="KT881" s="12"/>
      <c r="KU881" s="12"/>
      <c r="KV881" s="12"/>
      <c r="KW881" s="12"/>
      <c r="KX881" s="12"/>
      <c r="KY881" s="12"/>
      <c r="KZ881" s="12"/>
      <c r="LA881" s="12"/>
      <c r="LB881" s="12"/>
      <c r="LC881" s="12"/>
      <c r="LD881" s="12"/>
      <c r="LE881" s="12"/>
      <c r="LF881" s="12"/>
      <c r="LG881" s="12"/>
      <c r="LH881" s="12"/>
      <c r="LI881" s="12"/>
      <c r="LJ881" s="12"/>
      <c r="LK881" s="12"/>
      <c r="LL881" s="12"/>
      <c r="LM881" s="12"/>
      <c r="LN881" s="12"/>
      <c r="LO881" s="12"/>
      <c r="LP881" s="12"/>
      <c r="LQ881" s="12"/>
      <c r="LR881" s="12"/>
      <c r="LS881" s="12"/>
      <c r="LT881" s="12"/>
      <c r="LU881" s="12"/>
      <c r="LV881" s="12"/>
      <c r="LW881" s="12"/>
      <c r="LX881" s="12"/>
      <c r="LY881" s="12"/>
      <c r="LZ881" s="12"/>
      <c r="MA881" s="12"/>
      <c r="MB881" s="12"/>
      <c r="MC881" s="12"/>
      <c r="MD881" s="12"/>
      <c r="ME881" s="12"/>
      <c r="MF881" s="12"/>
      <c r="MG881" s="12"/>
      <c r="MH881" s="12"/>
      <c r="MI881" s="12"/>
      <c r="MJ881" s="12"/>
      <c r="MK881" s="12"/>
      <c r="ML881" s="12"/>
      <c r="MM881" s="12"/>
      <c r="MN881" s="12"/>
      <c r="MO881" s="12"/>
      <c r="MP881" s="12"/>
      <c r="MQ881" s="12"/>
      <c r="MR881" s="12"/>
      <c r="MS881" s="12"/>
      <c r="MT881" s="12"/>
      <c r="MU881" s="12"/>
      <c r="MV881" s="12"/>
      <c r="MW881" s="12"/>
      <c r="MX881" s="12"/>
      <c r="MY881" s="12"/>
      <c r="MZ881" s="12"/>
      <c r="NA881" s="12"/>
      <c r="NB881" s="12"/>
      <c r="NC881" s="12"/>
      <c r="ND881" s="12"/>
      <c r="NE881" s="12"/>
      <c r="NF881" s="12"/>
      <c r="NG881" s="12"/>
      <c r="NH881" s="12"/>
      <c r="NI881" s="12"/>
      <c r="NJ881" s="12"/>
      <c r="NK881" s="12"/>
      <c r="NL881" s="12"/>
      <c r="NM881" s="12"/>
      <c r="NN881" s="12"/>
      <c r="NO881" s="12"/>
      <c r="NP881" s="12"/>
      <c r="NQ881" s="12"/>
      <c r="NR881" s="12"/>
      <c r="NS881" s="12"/>
      <c r="NT881" s="12"/>
      <c r="NU881" s="12"/>
      <c r="NV881" s="12"/>
      <c r="NW881" s="12"/>
      <c r="NX881" s="12"/>
      <c r="NY881" s="12"/>
      <c r="NZ881" s="12"/>
      <c r="OA881" s="12"/>
      <c r="OB881" s="12"/>
      <c r="OC881" s="12"/>
      <c r="OD881" s="12"/>
      <c r="OE881" s="12"/>
      <c r="OF881" s="12"/>
      <c r="OG881" s="12"/>
      <c r="OH881" s="12"/>
      <c r="OI881" s="12"/>
      <c r="OJ881" s="12"/>
      <c r="OK881" s="12"/>
      <c r="OL881" s="12"/>
      <c r="OM881" s="12"/>
      <c r="ON881" s="12"/>
      <c r="OO881" s="12"/>
      <c r="OP881" s="12"/>
      <c r="OQ881" s="12"/>
      <c r="OR881" s="12"/>
      <c r="OS881" s="12"/>
      <c r="OT881" s="12"/>
      <c r="OU881" s="12"/>
      <c r="OV881" s="12"/>
      <c r="OW881" s="12"/>
      <c r="OX881" s="12"/>
      <c r="OY881" s="12"/>
      <c r="OZ881" s="12"/>
      <c r="PA881" s="12"/>
      <c r="PB881" s="12"/>
      <c r="PC881" s="12"/>
      <c r="PD881" s="12"/>
      <c r="PE881" s="12"/>
      <c r="PF881" s="12"/>
      <c r="PG881" s="12"/>
      <c r="PH881" s="12"/>
      <c r="PI881" s="12"/>
      <c r="PJ881" s="12"/>
      <c r="PK881" s="12"/>
      <c r="PL881" s="12"/>
      <c r="PM881" s="12"/>
      <c r="PN881" s="12"/>
      <c r="PO881" s="12"/>
      <c r="PP881" s="12"/>
    </row>
    <row r="882">
      <c r="A882" s="452"/>
      <c r="B882" s="45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  <c r="IB882" s="12"/>
      <c r="IC882" s="12"/>
      <c r="ID882" s="12"/>
      <c r="IE882" s="12"/>
      <c r="IF882" s="12"/>
      <c r="IG882" s="12"/>
      <c r="IH882" s="12"/>
      <c r="II882" s="12"/>
      <c r="IJ882" s="12"/>
      <c r="IK882" s="12"/>
      <c r="IL882" s="12"/>
      <c r="IM882" s="12"/>
      <c r="IN882" s="12"/>
      <c r="IO882" s="12"/>
      <c r="IP882" s="12"/>
      <c r="IQ882" s="12"/>
      <c r="IR882" s="12"/>
      <c r="IS882" s="12"/>
      <c r="IT882" s="12"/>
      <c r="IU882" s="12"/>
      <c r="IV882" s="12"/>
      <c r="IW882" s="12"/>
      <c r="IX882" s="12"/>
      <c r="IY882" s="12"/>
      <c r="IZ882" s="12"/>
      <c r="JA882" s="12"/>
      <c r="JB882" s="12"/>
      <c r="JC882" s="12"/>
      <c r="JD882" s="12"/>
      <c r="JE882" s="12"/>
      <c r="JF882" s="12"/>
      <c r="JG882" s="12"/>
      <c r="JH882" s="12"/>
      <c r="JI882" s="12"/>
      <c r="JJ882" s="12"/>
      <c r="JK882" s="12"/>
      <c r="JL882" s="12"/>
      <c r="JM882" s="12"/>
      <c r="JN882" s="12"/>
      <c r="JO882" s="12"/>
      <c r="JP882" s="12"/>
      <c r="JQ882" s="12"/>
      <c r="JR882" s="12"/>
      <c r="JS882" s="12"/>
      <c r="JT882" s="12"/>
      <c r="JU882" s="12"/>
      <c r="JV882" s="12"/>
      <c r="JW882" s="12"/>
      <c r="JX882" s="12"/>
      <c r="JY882" s="12"/>
      <c r="JZ882" s="12"/>
      <c r="KA882" s="12"/>
      <c r="KB882" s="12"/>
      <c r="KC882" s="12"/>
      <c r="KD882" s="12"/>
      <c r="KE882" s="12"/>
      <c r="KF882" s="12"/>
      <c r="KG882" s="12"/>
      <c r="KH882" s="12"/>
      <c r="KI882" s="12"/>
      <c r="KJ882" s="12"/>
      <c r="KK882" s="12"/>
      <c r="KL882" s="12"/>
      <c r="KM882" s="12"/>
      <c r="KN882" s="12"/>
      <c r="KO882" s="12"/>
      <c r="KP882" s="12"/>
      <c r="KQ882" s="12"/>
      <c r="KR882" s="12"/>
      <c r="KS882" s="12"/>
      <c r="KT882" s="12"/>
      <c r="KU882" s="12"/>
      <c r="KV882" s="12"/>
      <c r="KW882" s="12"/>
      <c r="KX882" s="12"/>
      <c r="KY882" s="12"/>
      <c r="KZ882" s="12"/>
      <c r="LA882" s="12"/>
      <c r="LB882" s="12"/>
      <c r="LC882" s="12"/>
      <c r="LD882" s="12"/>
      <c r="LE882" s="12"/>
      <c r="LF882" s="12"/>
      <c r="LG882" s="12"/>
      <c r="LH882" s="12"/>
      <c r="LI882" s="12"/>
      <c r="LJ882" s="12"/>
      <c r="LK882" s="12"/>
      <c r="LL882" s="12"/>
      <c r="LM882" s="12"/>
      <c r="LN882" s="12"/>
      <c r="LO882" s="12"/>
      <c r="LP882" s="12"/>
      <c r="LQ882" s="12"/>
      <c r="LR882" s="12"/>
      <c r="LS882" s="12"/>
      <c r="LT882" s="12"/>
      <c r="LU882" s="12"/>
      <c r="LV882" s="12"/>
      <c r="LW882" s="12"/>
      <c r="LX882" s="12"/>
      <c r="LY882" s="12"/>
      <c r="LZ882" s="12"/>
      <c r="MA882" s="12"/>
      <c r="MB882" s="12"/>
      <c r="MC882" s="12"/>
      <c r="MD882" s="12"/>
      <c r="ME882" s="12"/>
      <c r="MF882" s="12"/>
      <c r="MG882" s="12"/>
      <c r="MH882" s="12"/>
      <c r="MI882" s="12"/>
      <c r="MJ882" s="12"/>
      <c r="MK882" s="12"/>
      <c r="ML882" s="12"/>
      <c r="MM882" s="12"/>
      <c r="MN882" s="12"/>
      <c r="MO882" s="12"/>
      <c r="MP882" s="12"/>
      <c r="MQ882" s="12"/>
      <c r="MR882" s="12"/>
      <c r="MS882" s="12"/>
      <c r="MT882" s="12"/>
      <c r="MU882" s="12"/>
      <c r="MV882" s="12"/>
      <c r="MW882" s="12"/>
      <c r="MX882" s="12"/>
      <c r="MY882" s="12"/>
      <c r="MZ882" s="12"/>
      <c r="NA882" s="12"/>
      <c r="NB882" s="12"/>
      <c r="NC882" s="12"/>
      <c r="ND882" s="12"/>
      <c r="NE882" s="12"/>
      <c r="NF882" s="12"/>
      <c r="NG882" s="12"/>
      <c r="NH882" s="12"/>
      <c r="NI882" s="12"/>
      <c r="NJ882" s="12"/>
      <c r="NK882" s="12"/>
      <c r="NL882" s="12"/>
      <c r="NM882" s="12"/>
      <c r="NN882" s="12"/>
      <c r="NO882" s="12"/>
      <c r="NP882" s="12"/>
      <c r="NQ882" s="12"/>
      <c r="NR882" s="12"/>
      <c r="NS882" s="12"/>
      <c r="NT882" s="12"/>
      <c r="NU882" s="12"/>
      <c r="NV882" s="12"/>
      <c r="NW882" s="12"/>
      <c r="NX882" s="12"/>
      <c r="NY882" s="12"/>
      <c r="NZ882" s="12"/>
      <c r="OA882" s="12"/>
      <c r="OB882" s="12"/>
      <c r="OC882" s="12"/>
      <c r="OD882" s="12"/>
      <c r="OE882" s="12"/>
      <c r="OF882" s="12"/>
      <c r="OG882" s="12"/>
      <c r="OH882" s="12"/>
      <c r="OI882" s="12"/>
      <c r="OJ882" s="12"/>
      <c r="OK882" s="12"/>
      <c r="OL882" s="12"/>
      <c r="OM882" s="12"/>
      <c r="ON882" s="12"/>
      <c r="OO882" s="12"/>
      <c r="OP882" s="12"/>
      <c r="OQ882" s="12"/>
      <c r="OR882" s="12"/>
      <c r="OS882" s="12"/>
      <c r="OT882" s="12"/>
      <c r="OU882" s="12"/>
      <c r="OV882" s="12"/>
      <c r="OW882" s="12"/>
      <c r="OX882" s="12"/>
      <c r="OY882" s="12"/>
      <c r="OZ882" s="12"/>
      <c r="PA882" s="12"/>
      <c r="PB882" s="12"/>
      <c r="PC882" s="12"/>
      <c r="PD882" s="12"/>
      <c r="PE882" s="12"/>
      <c r="PF882" s="12"/>
      <c r="PG882" s="12"/>
      <c r="PH882" s="12"/>
      <c r="PI882" s="12"/>
      <c r="PJ882" s="12"/>
      <c r="PK882" s="12"/>
      <c r="PL882" s="12"/>
      <c r="PM882" s="12"/>
      <c r="PN882" s="12"/>
      <c r="PO882" s="12"/>
      <c r="PP882" s="12"/>
    </row>
    <row r="883">
      <c r="A883" s="452"/>
      <c r="B883" s="45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  <c r="IB883" s="12"/>
      <c r="IC883" s="12"/>
      <c r="ID883" s="12"/>
      <c r="IE883" s="12"/>
      <c r="IF883" s="12"/>
      <c r="IG883" s="12"/>
      <c r="IH883" s="12"/>
      <c r="II883" s="12"/>
      <c r="IJ883" s="12"/>
      <c r="IK883" s="12"/>
      <c r="IL883" s="12"/>
      <c r="IM883" s="12"/>
      <c r="IN883" s="12"/>
      <c r="IO883" s="12"/>
      <c r="IP883" s="12"/>
      <c r="IQ883" s="12"/>
      <c r="IR883" s="12"/>
      <c r="IS883" s="12"/>
      <c r="IT883" s="12"/>
      <c r="IU883" s="12"/>
      <c r="IV883" s="12"/>
      <c r="IW883" s="12"/>
      <c r="IX883" s="12"/>
      <c r="IY883" s="12"/>
      <c r="IZ883" s="12"/>
      <c r="JA883" s="12"/>
      <c r="JB883" s="12"/>
      <c r="JC883" s="12"/>
      <c r="JD883" s="12"/>
      <c r="JE883" s="12"/>
      <c r="JF883" s="12"/>
      <c r="JG883" s="12"/>
      <c r="JH883" s="12"/>
      <c r="JI883" s="12"/>
      <c r="JJ883" s="12"/>
      <c r="JK883" s="12"/>
      <c r="JL883" s="12"/>
      <c r="JM883" s="12"/>
      <c r="JN883" s="12"/>
      <c r="JO883" s="12"/>
      <c r="JP883" s="12"/>
      <c r="JQ883" s="12"/>
      <c r="JR883" s="12"/>
      <c r="JS883" s="12"/>
      <c r="JT883" s="12"/>
      <c r="JU883" s="12"/>
      <c r="JV883" s="12"/>
      <c r="JW883" s="12"/>
      <c r="JX883" s="12"/>
      <c r="JY883" s="12"/>
      <c r="JZ883" s="12"/>
      <c r="KA883" s="12"/>
      <c r="KB883" s="12"/>
      <c r="KC883" s="12"/>
      <c r="KD883" s="12"/>
      <c r="KE883" s="12"/>
      <c r="KF883" s="12"/>
      <c r="KG883" s="12"/>
      <c r="KH883" s="12"/>
      <c r="KI883" s="12"/>
      <c r="KJ883" s="12"/>
      <c r="KK883" s="12"/>
      <c r="KL883" s="12"/>
      <c r="KM883" s="12"/>
      <c r="KN883" s="12"/>
      <c r="KO883" s="12"/>
      <c r="KP883" s="12"/>
      <c r="KQ883" s="12"/>
      <c r="KR883" s="12"/>
      <c r="KS883" s="12"/>
      <c r="KT883" s="12"/>
      <c r="KU883" s="12"/>
      <c r="KV883" s="12"/>
      <c r="KW883" s="12"/>
      <c r="KX883" s="12"/>
      <c r="KY883" s="12"/>
      <c r="KZ883" s="12"/>
      <c r="LA883" s="12"/>
      <c r="LB883" s="12"/>
      <c r="LC883" s="12"/>
      <c r="LD883" s="12"/>
      <c r="LE883" s="12"/>
      <c r="LF883" s="12"/>
      <c r="LG883" s="12"/>
      <c r="LH883" s="12"/>
      <c r="LI883" s="12"/>
      <c r="LJ883" s="12"/>
      <c r="LK883" s="12"/>
      <c r="LL883" s="12"/>
      <c r="LM883" s="12"/>
      <c r="LN883" s="12"/>
      <c r="LO883" s="12"/>
      <c r="LP883" s="12"/>
      <c r="LQ883" s="12"/>
      <c r="LR883" s="12"/>
      <c r="LS883" s="12"/>
      <c r="LT883" s="12"/>
      <c r="LU883" s="12"/>
      <c r="LV883" s="12"/>
      <c r="LW883" s="12"/>
      <c r="LX883" s="12"/>
      <c r="LY883" s="12"/>
      <c r="LZ883" s="12"/>
      <c r="MA883" s="12"/>
      <c r="MB883" s="12"/>
      <c r="MC883" s="12"/>
      <c r="MD883" s="12"/>
      <c r="ME883" s="12"/>
      <c r="MF883" s="12"/>
      <c r="MG883" s="12"/>
      <c r="MH883" s="12"/>
      <c r="MI883" s="12"/>
      <c r="MJ883" s="12"/>
      <c r="MK883" s="12"/>
      <c r="ML883" s="12"/>
      <c r="MM883" s="12"/>
      <c r="MN883" s="12"/>
      <c r="MO883" s="12"/>
      <c r="MP883" s="12"/>
      <c r="MQ883" s="12"/>
      <c r="MR883" s="12"/>
      <c r="MS883" s="12"/>
      <c r="MT883" s="12"/>
      <c r="MU883" s="12"/>
      <c r="MV883" s="12"/>
      <c r="MW883" s="12"/>
      <c r="MX883" s="12"/>
      <c r="MY883" s="12"/>
      <c r="MZ883" s="12"/>
      <c r="NA883" s="12"/>
      <c r="NB883" s="12"/>
      <c r="NC883" s="12"/>
      <c r="ND883" s="12"/>
      <c r="NE883" s="12"/>
      <c r="NF883" s="12"/>
      <c r="NG883" s="12"/>
      <c r="NH883" s="12"/>
      <c r="NI883" s="12"/>
      <c r="NJ883" s="12"/>
      <c r="NK883" s="12"/>
      <c r="NL883" s="12"/>
      <c r="NM883" s="12"/>
      <c r="NN883" s="12"/>
      <c r="NO883" s="12"/>
      <c r="NP883" s="12"/>
      <c r="NQ883" s="12"/>
      <c r="NR883" s="12"/>
      <c r="NS883" s="12"/>
      <c r="NT883" s="12"/>
      <c r="NU883" s="12"/>
      <c r="NV883" s="12"/>
      <c r="NW883" s="12"/>
      <c r="NX883" s="12"/>
      <c r="NY883" s="12"/>
      <c r="NZ883" s="12"/>
      <c r="OA883" s="12"/>
      <c r="OB883" s="12"/>
      <c r="OC883" s="12"/>
      <c r="OD883" s="12"/>
      <c r="OE883" s="12"/>
      <c r="OF883" s="12"/>
      <c r="OG883" s="12"/>
      <c r="OH883" s="12"/>
      <c r="OI883" s="12"/>
      <c r="OJ883" s="12"/>
      <c r="OK883" s="12"/>
      <c r="OL883" s="12"/>
      <c r="OM883" s="12"/>
      <c r="ON883" s="12"/>
      <c r="OO883" s="12"/>
      <c r="OP883" s="12"/>
      <c r="OQ883" s="12"/>
      <c r="OR883" s="12"/>
      <c r="OS883" s="12"/>
      <c r="OT883" s="12"/>
      <c r="OU883" s="12"/>
      <c r="OV883" s="12"/>
      <c r="OW883" s="12"/>
      <c r="OX883" s="12"/>
      <c r="OY883" s="12"/>
      <c r="OZ883" s="12"/>
      <c r="PA883" s="12"/>
      <c r="PB883" s="12"/>
      <c r="PC883" s="12"/>
      <c r="PD883" s="12"/>
      <c r="PE883" s="12"/>
      <c r="PF883" s="12"/>
      <c r="PG883" s="12"/>
      <c r="PH883" s="12"/>
      <c r="PI883" s="12"/>
      <c r="PJ883" s="12"/>
      <c r="PK883" s="12"/>
      <c r="PL883" s="12"/>
      <c r="PM883" s="12"/>
      <c r="PN883" s="12"/>
      <c r="PO883" s="12"/>
      <c r="PP883" s="12"/>
    </row>
    <row r="884">
      <c r="A884" s="452"/>
      <c r="B884" s="45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  <c r="HZ884" s="12"/>
      <c r="IA884" s="12"/>
      <c r="IB884" s="12"/>
      <c r="IC884" s="12"/>
      <c r="ID884" s="12"/>
      <c r="IE884" s="12"/>
      <c r="IF884" s="12"/>
      <c r="IG884" s="12"/>
      <c r="IH884" s="12"/>
      <c r="II884" s="12"/>
      <c r="IJ884" s="12"/>
      <c r="IK884" s="12"/>
      <c r="IL884" s="12"/>
      <c r="IM884" s="12"/>
      <c r="IN884" s="12"/>
      <c r="IO884" s="12"/>
      <c r="IP884" s="12"/>
      <c r="IQ884" s="12"/>
      <c r="IR884" s="12"/>
      <c r="IS884" s="12"/>
      <c r="IT884" s="12"/>
      <c r="IU884" s="12"/>
      <c r="IV884" s="12"/>
      <c r="IW884" s="12"/>
      <c r="IX884" s="12"/>
      <c r="IY884" s="12"/>
      <c r="IZ884" s="12"/>
      <c r="JA884" s="12"/>
      <c r="JB884" s="12"/>
      <c r="JC884" s="12"/>
      <c r="JD884" s="12"/>
      <c r="JE884" s="12"/>
      <c r="JF884" s="12"/>
      <c r="JG884" s="12"/>
      <c r="JH884" s="12"/>
      <c r="JI884" s="12"/>
      <c r="JJ884" s="12"/>
      <c r="JK884" s="12"/>
      <c r="JL884" s="12"/>
      <c r="JM884" s="12"/>
      <c r="JN884" s="12"/>
      <c r="JO884" s="12"/>
      <c r="JP884" s="12"/>
      <c r="JQ884" s="12"/>
      <c r="JR884" s="12"/>
      <c r="JS884" s="12"/>
      <c r="JT884" s="12"/>
      <c r="JU884" s="12"/>
      <c r="JV884" s="12"/>
      <c r="JW884" s="12"/>
      <c r="JX884" s="12"/>
      <c r="JY884" s="12"/>
      <c r="JZ884" s="12"/>
      <c r="KA884" s="12"/>
      <c r="KB884" s="12"/>
      <c r="KC884" s="12"/>
      <c r="KD884" s="12"/>
      <c r="KE884" s="12"/>
      <c r="KF884" s="12"/>
      <c r="KG884" s="12"/>
      <c r="KH884" s="12"/>
      <c r="KI884" s="12"/>
      <c r="KJ884" s="12"/>
      <c r="KK884" s="12"/>
      <c r="KL884" s="12"/>
      <c r="KM884" s="12"/>
      <c r="KN884" s="12"/>
      <c r="KO884" s="12"/>
      <c r="KP884" s="12"/>
      <c r="KQ884" s="12"/>
      <c r="KR884" s="12"/>
      <c r="KS884" s="12"/>
      <c r="KT884" s="12"/>
      <c r="KU884" s="12"/>
      <c r="KV884" s="12"/>
      <c r="KW884" s="12"/>
      <c r="KX884" s="12"/>
      <c r="KY884" s="12"/>
      <c r="KZ884" s="12"/>
      <c r="LA884" s="12"/>
      <c r="LB884" s="12"/>
      <c r="LC884" s="12"/>
      <c r="LD884" s="12"/>
      <c r="LE884" s="12"/>
      <c r="LF884" s="12"/>
      <c r="LG884" s="12"/>
      <c r="LH884" s="12"/>
      <c r="LI884" s="12"/>
      <c r="LJ884" s="12"/>
      <c r="LK884" s="12"/>
      <c r="LL884" s="12"/>
      <c r="LM884" s="12"/>
      <c r="LN884" s="12"/>
      <c r="LO884" s="12"/>
      <c r="LP884" s="12"/>
      <c r="LQ884" s="12"/>
      <c r="LR884" s="12"/>
      <c r="LS884" s="12"/>
      <c r="LT884" s="12"/>
      <c r="LU884" s="12"/>
      <c r="LV884" s="12"/>
      <c r="LW884" s="12"/>
      <c r="LX884" s="12"/>
      <c r="LY884" s="12"/>
      <c r="LZ884" s="12"/>
      <c r="MA884" s="12"/>
      <c r="MB884" s="12"/>
      <c r="MC884" s="12"/>
      <c r="MD884" s="12"/>
      <c r="ME884" s="12"/>
      <c r="MF884" s="12"/>
      <c r="MG884" s="12"/>
      <c r="MH884" s="12"/>
      <c r="MI884" s="12"/>
      <c r="MJ884" s="12"/>
      <c r="MK884" s="12"/>
      <c r="ML884" s="12"/>
      <c r="MM884" s="12"/>
      <c r="MN884" s="12"/>
      <c r="MO884" s="12"/>
      <c r="MP884" s="12"/>
      <c r="MQ884" s="12"/>
      <c r="MR884" s="12"/>
      <c r="MS884" s="12"/>
      <c r="MT884" s="12"/>
      <c r="MU884" s="12"/>
      <c r="MV884" s="12"/>
      <c r="MW884" s="12"/>
      <c r="MX884" s="12"/>
      <c r="MY884" s="12"/>
      <c r="MZ884" s="12"/>
      <c r="NA884" s="12"/>
      <c r="NB884" s="12"/>
      <c r="NC884" s="12"/>
      <c r="ND884" s="12"/>
      <c r="NE884" s="12"/>
      <c r="NF884" s="12"/>
      <c r="NG884" s="12"/>
      <c r="NH884" s="12"/>
      <c r="NI884" s="12"/>
      <c r="NJ884" s="12"/>
      <c r="NK884" s="12"/>
      <c r="NL884" s="12"/>
      <c r="NM884" s="12"/>
      <c r="NN884" s="12"/>
      <c r="NO884" s="12"/>
      <c r="NP884" s="12"/>
      <c r="NQ884" s="12"/>
      <c r="NR884" s="12"/>
      <c r="NS884" s="12"/>
      <c r="NT884" s="12"/>
      <c r="NU884" s="12"/>
      <c r="NV884" s="12"/>
      <c r="NW884" s="12"/>
      <c r="NX884" s="12"/>
      <c r="NY884" s="12"/>
      <c r="NZ884" s="12"/>
      <c r="OA884" s="12"/>
      <c r="OB884" s="12"/>
      <c r="OC884" s="12"/>
      <c r="OD884" s="12"/>
      <c r="OE884" s="12"/>
      <c r="OF884" s="12"/>
      <c r="OG884" s="12"/>
      <c r="OH884" s="12"/>
      <c r="OI884" s="12"/>
      <c r="OJ884" s="12"/>
      <c r="OK884" s="12"/>
      <c r="OL884" s="12"/>
      <c r="OM884" s="12"/>
      <c r="ON884" s="12"/>
      <c r="OO884" s="12"/>
      <c r="OP884" s="12"/>
      <c r="OQ884" s="12"/>
      <c r="OR884" s="12"/>
      <c r="OS884" s="12"/>
      <c r="OT884" s="12"/>
      <c r="OU884" s="12"/>
      <c r="OV884" s="12"/>
      <c r="OW884" s="12"/>
      <c r="OX884" s="12"/>
      <c r="OY884" s="12"/>
      <c r="OZ884" s="12"/>
      <c r="PA884" s="12"/>
      <c r="PB884" s="12"/>
      <c r="PC884" s="12"/>
      <c r="PD884" s="12"/>
      <c r="PE884" s="12"/>
      <c r="PF884" s="12"/>
      <c r="PG884" s="12"/>
      <c r="PH884" s="12"/>
      <c r="PI884" s="12"/>
      <c r="PJ884" s="12"/>
      <c r="PK884" s="12"/>
      <c r="PL884" s="12"/>
      <c r="PM884" s="12"/>
      <c r="PN884" s="12"/>
      <c r="PO884" s="12"/>
      <c r="PP884" s="12"/>
    </row>
    <row r="885">
      <c r="A885" s="452"/>
      <c r="B885" s="45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  <c r="IB885" s="12"/>
      <c r="IC885" s="12"/>
      <c r="ID885" s="12"/>
      <c r="IE885" s="12"/>
      <c r="IF885" s="12"/>
      <c r="IG885" s="12"/>
      <c r="IH885" s="12"/>
      <c r="II885" s="12"/>
      <c r="IJ885" s="12"/>
      <c r="IK885" s="12"/>
      <c r="IL885" s="12"/>
      <c r="IM885" s="12"/>
      <c r="IN885" s="12"/>
      <c r="IO885" s="12"/>
      <c r="IP885" s="12"/>
      <c r="IQ885" s="12"/>
      <c r="IR885" s="12"/>
      <c r="IS885" s="12"/>
      <c r="IT885" s="12"/>
      <c r="IU885" s="12"/>
      <c r="IV885" s="12"/>
      <c r="IW885" s="12"/>
      <c r="IX885" s="12"/>
      <c r="IY885" s="12"/>
      <c r="IZ885" s="12"/>
      <c r="JA885" s="12"/>
      <c r="JB885" s="12"/>
      <c r="JC885" s="12"/>
      <c r="JD885" s="12"/>
      <c r="JE885" s="12"/>
      <c r="JF885" s="12"/>
      <c r="JG885" s="12"/>
      <c r="JH885" s="12"/>
      <c r="JI885" s="12"/>
      <c r="JJ885" s="12"/>
      <c r="JK885" s="12"/>
      <c r="JL885" s="12"/>
      <c r="JM885" s="12"/>
      <c r="JN885" s="12"/>
      <c r="JO885" s="12"/>
      <c r="JP885" s="12"/>
      <c r="JQ885" s="12"/>
      <c r="JR885" s="12"/>
      <c r="JS885" s="12"/>
      <c r="JT885" s="12"/>
      <c r="JU885" s="12"/>
      <c r="JV885" s="12"/>
      <c r="JW885" s="12"/>
      <c r="JX885" s="12"/>
      <c r="JY885" s="12"/>
      <c r="JZ885" s="12"/>
      <c r="KA885" s="12"/>
      <c r="KB885" s="12"/>
      <c r="KC885" s="12"/>
      <c r="KD885" s="12"/>
      <c r="KE885" s="12"/>
      <c r="KF885" s="12"/>
      <c r="KG885" s="12"/>
      <c r="KH885" s="12"/>
      <c r="KI885" s="12"/>
      <c r="KJ885" s="12"/>
      <c r="KK885" s="12"/>
      <c r="KL885" s="12"/>
      <c r="KM885" s="12"/>
      <c r="KN885" s="12"/>
      <c r="KO885" s="12"/>
      <c r="KP885" s="12"/>
      <c r="KQ885" s="12"/>
      <c r="KR885" s="12"/>
      <c r="KS885" s="12"/>
      <c r="KT885" s="12"/>
      <c r="KU885" s="12"/>
      <c r="KV885" s="12"/>
      <c r="KW885" s="12"/>
      <c r="KX885" s="12"/>
      <c r="KY885" s="12"/>
      <c r="KZ885" s="12"/>
      <c r="LA885" s="12"/>
      <c r="LB885" s="12"/>
      <c r="LC885" s="12"/>
      <c r="LD885" s="12"/>
      <c r="LE885" s="12"/>
      <c r="LF885" s="12"/>
      <c r="LG885" s="12"/>
      <c r="LH885" s="12"/>
      <c r="LI885" s="12"/>
      <c r="LJ885" s="12"/>
      <c r="LK885" s="12"/>
      <c r="LL885" s="12"/>
      <c r="LM885" s="12"/>
      <c r="LN885" s="12"/>
      <c r="LO885" s="12"/>
      <c r="LP885" s="12"/>
      <c r="LQ885" s="12"/>
      <c r="LR885" s="12"/>
      <c r="LS885" s="12"/>
      <c r="LT885" s="12"/>
      <c r="LU885" s="12"/>
      <c r="LV885" s="12"/>
      <c r="LW885" s="12"/>
      <c r="LX885" s="12"/>
      <c r="LY885" s="12"/>
      <c r="LZ885" s="12"/>
      <c r="MA885" s="12"/>
      <c r="MB885" s="12"/>
      <c r="MC885" s="12"/>
      <c r="MD885" s="12"/>
      <c r="ME885" s="12"/>
      <c r="MF885" s="12"/>
      <c r="MG885" s="12"/>
      <c r="MH885" s="12"/>
      <c r="MI885" s="12"/>
      <c r="MJ885" s="12"/>
      <c r="MK885" s="12"/>
      <c r="ML885" s="12"/>
      <c r="MM885" s="12"/>
      <c r="MN885" s="12"/>
      <c r="MO885" s="12"/>
      <c r="MP885" s="12"/>
      <c r="MQ885" s="12"/>
      <c r="MR885" s="12"/>
      <c r="MS885" s="12"/>
      <c r="MT885" s="12"/>
      <c r="MU885" s="12"/>
      <c r="MV885" s="12"/>
      <c r="MW885" s="12"/>
      <c r="MX885" s="12"/>
      <c r="MY885" s="12"/>
      <c r="MZ885" s="12"/>
      <c r="NA885" s="12"/>
      <c r="NB885" s="12"/>
      <c r="NC885" s="12"/>
      <c r="ND885" s="12"/>
      <c r="NE885" s="12"/>
      <c r="NF885" s="12"/>
      <c r="NG885" s="12"/>
      <c r="NH885" s="12"/>
      <c r="NI885" s="12"/>
      <c r="NJ885" s="12"/>
      <c r="NK885" s="12"/>
      <c r="NL885" s="12"/>
      <c r="NM885" s="12"/>
      <c r="NN885" s="12"/>
      <c r="NO885" s="12"/>
      <c r="NP885" s="12"/>
      <c r="NQ885" s="12"/>
      <c r="NR885" s="12"/>
      <c r="NS885" s="12"/>
      <c r="NT885" s="12"/>
      <c r="NU885" s="12"/>
      <c r="NV885" s="12"/>
      <c r="NW885" s="12"/>
      <c r="NX885" s="12"/>
      <c r="NY885" s="12"/>
      <c r="NZ885" s="12"/>
      <c r="OA885" s="12"/>
      <c r="OB885" s="12"/>
      <c r="OC885" s="12"/>
      <c r="OD885" s="12"/>
      <c r="OE885" s="12"/>
      <c r="OF885" s="12"/>
      <c r="OG885" s="12"/>
      <c r="OH885" s="12"/>
      <c r="OI885" s="12"/>
      <c r="OJ885" s="12"/>
      <c r="OK885" s="12"/>
      <c r="OL885" s="12"/>
      <c r="OM885" s="12"/>
      <c r="ON885" s="12"/>
      <c r="OO885" s="12"/>
      <c r="OP885" s="12"/>
      <c r="OQ885" s="12"/>
      <c r="OR885" s="12"/>
      <c r="OS885" s="12"/>
      <c r="OT885" s="12"/>
      <c r="OU885" s="12"/>
      <c r="OV885" s="12"/>
      <c r="OW885" s="12"/>
      <c r="OX885" s="12"/>
      <c r="OY885" s="12"/>
      <c r="OZ885" s="12"/>
      <c r="PA885" s="12"/>
      <c r="PB885" s="12"/>
      <c r="PC885" s="12"/>
      <c r="PD885" s="12"/>
      <c r="PE885" s="12"/>
      <c r="PF885" s="12"/>
      <c r="PG885" s="12"/>
      <c r="PH885" s="12"/>
      <c r="PI885" s="12"/>
      <c r="PJ885" s="12"/>
      <c r="PK885" s="12"/>
      <c r="PL885" s="12"/>
      <c r="PM885" s="12"/>
      <c r="PN885" s="12"/>
      <c r="PO885" s="12"/>
      <c r="PP885" s="12"/>
    </row>
    <row r="886">
      <c r="A886" s="452"/>
      <c r="B886" s="45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  <c r="IB886" s="12"/>
      <c r="IC886" s="12"/>
      <c r="ID886" s="12"/>
      <c r="IE886" s="12"/>
      <c r="IF886" s="12"/>
      <c r="IG886" s="12"/>
      <c r="IH886" s="12"/>
      <c r="II886" s="12"/>
      <c r="IJ886" s="12"/>
      <c r="IK886" s="12"/>
      <c r="IL886" s="12"/>
      <c r="IM886" s="12"/>
      <c r="IN886" s="12"/>
      <c r="IO886" s="12"/>
      <c r="IP886" s="12"/>
      <c r="IQ886" s="12"/>
      <c r="IR886" s="12"/>
      <c r="IS886" s="12"/>
      <c r="IT886" s="12"/>
      <c r="IU886" s="12"/>
      <c r="IV886" s="12"/>
      <c r="IW886" s="12"/>
      <c r="IX886" s="12"/>
      <c r="IY886" s="12"/>
      <c r="IZ886" s="12"/>
      <c r="JA886" s="12"/>
      <c r="JB886" s="12"/>
      <c r="JC886" s="12"/>
      <c r="JD886" s="12"/>
      <c r="JE886" s="12"/>
      <c r="JF886" s="12"/>
      <c r="JG886" s="12"/>
      <c r="JH886" s="12"/>
      <c r="JI886" s="12"/>
      <c r="JJ886" s="12"/>
      <c r="JK886" s="12"/>
      <c r="JL886" s="12"/>
      <c r="JM886" s="12"/>
      <c r="JN886" s="12"/>
      <c r="JO886" s="12"/>
      <c r="JP886" s="12"/>
      <c r="JQ886" s="12"/>
      <c r="JR886" s="12"/>
      <c r="JS886" s="12"/>
      <c r="JT886" s="12"/>
      <c r="JU886" s="12"/>
      <c r="JV886" s="12"/>
      <c r="JW886" s="12"/>
      <c r="JX886" s="12"/>
      <c r="JY886" s="12"/>
      <c r="JZ886" s="12"/>
      <c r="KA886" s="12"/>
      <c r="KB886" s="12"/>
      <c r="KC886" s="12"/>
      <c r="KD886" s="12"/>
      <c r="KE886" s="12"/>
      <c r="KF886" s="12"/>
      <c r="KG886" s="12"/>
      <c r="KH886" s="12"/>
      <c r="KI886" s="12"/>
      <c r="KJ886" s="12"/>
      <c r="KK886" s="12"/>
      <c r="KL886" s="12"/>
      <c r="KM886" s="12"/>
      <c r="KN886" s="12"/>
      <c r="KO886" s="12"/>
      <c r="KP886" s="12"/>
      <c r="KQ886" s="12"/>
      <c r="KR886" s="12"/>
      <c r="KS886" s="12"/>
      <c r="KT886" s="12"/>
      <c r="KU886" s="12"/>
      <c r="KV886" s="12"/>
      <c r="KW886" s="12"/>
      <c r="KX886" s="12"/>
      <c r="KY886" s="12"/>
      <c r="KZ886" s="12"/>
      <c r="LA886" s="12"/>
      <c r="LB886" s="12"/>
      <c r="LC886" s="12"/>
      <c r="LD886" s="12"/>
      <c r="LE886" s="12"/>
      <c r="LF886" s="12"/>
      <c r="LG886" s="12"/>
      <c r="LH886" s="12"/>
      <c r="LI886" s="12"/>
      <c r="LJ886" s="12"/>
      <c r="LK886" s="12"/>
      <c r="LL886" s="12"/>
      <c r="LM886" s="12"/>
      <c r="LN886" s="12"/>
      <c r="LO886" s="12"/>
      <c r="LP886" s="12"/>
      <c r="LQ886" s="12"/>
      <c r="LR886" s="12"/>
      <c r="LS886" s="12"/>
      <c r="LT886" s="12"/>
      <c r="LU886" s="12"/>
      <c r="LV886" s="12"/>
      <c r="LW886" s="12"/>
      <c r="LX886" s="12"/>
      <c r="LY886" s="12"/>
      <c r="LZ886" s="12"/>
      <c r="MA886" s="12"/>
      <c r="MB886" s="12"/>
      <c r="MC886" s="12"/>
      <c r="MD886" s="12"/>
      <c r="ME886" s="12"/>
      <c r="MF886" s="12"/>
      <c r="MG886" s="12"/>
      <c r="MH886" s="12"/>
      <c r="MI886" s="12"/>
      <c r="MJ886" s="12"/>
      <c r="MK886" s="12"/>
      <c r="ML886" s="12"/>
      <c r="MM886" s="12"/>
      <c r="MN886" s="12"/>
      <c r="MO886" s="12"/>
      <c r="MP886" s="12"/>
      <c r="MQ886" s="12"/>
      <c r="MR886" s="12"/>
      <c r="MS886" s="12"/>
      <c r="MT886" s="12"/>
      <c r="MU886" s="12"/>
      <c r="MV886" s="12"/>
      <c r="MW886" s="12"/>
      <c r="MX886" s="12"/>
      <c r="MY886" s="12"/>
      <c r="MZ886" s="12"/>
      <c r="NA886" s="12"/>
      <c r="NB886" s="12"/>
      <c r="NC886" s="12"/>
      <c r="ND886" s="12"/>
      <c r="NE886" s="12"/>
      <c r="NF886" s="12"/>
      <c r="NG886" s="12"/>
      <c r="NH886" s="12"/>
      <c r="NI886" s="12"/>
      <c r="NJ886" s="12"/>
      <c r="NK886" s="12"/>
      <c r="NL886" s="12"/>
      <c r="NM886" s="12"/>
      <c r="NN886" s="12"/>
      <c r="NO886" s="12"/>
      <c r="NP886" s="12"/>
      <c r="NQ886" s="12"/>
      <c r="NR886" s="12"/>
      <c r="NS886" s="12"/>
      <c r="NT886" s="12"/>
      <c r="NU886" s="12"/>
      <c r="NV886" s="12"/>
      <c r="NW886" s="12"/>
      <c r="NX886" s="12"/>
      <c r="NY886" s="12"/>
      <c r="NZ886" s="12"/>
      <c r="OA886" s="12"/>
      <c r="OB886" s="12"/>
      <c r="OC886" s="12"/>
      <c r="OD886" s="12"/>
      <c r="OE886" s="12"/>
      <c r="OF886" s="12"/>
      <c r="OG886" s="12"/>
      <c r="OH886" s="12"/>
      <c r="OI886" s="12"/>
      <c r="OJ886" s="12"/>
      <c r="OK886" s="12"/>
      <c r="OL886" s="12"/>
      <c r="OM886" s="12"/>
      <c r="ON886" s="12"/>
      <c r="OO886" s="12"/>
      <c r="OP886" s="12"/>
      <c r="OQ886" s="12"/>
      <c r="OR886" s="12"/>
      <c r="OS886" s="12"/>
      <c r="OT886" s="12"/>
      <c r="OU886" s="12"/>
      <c r="OV886" s="12"/>
      <c r="OW886" s="12"/>
      <c r="OX886" s="12"/>
      <c r="OY886" s="12"/>
      <c r="OZ886" s="12"/>
      <c r="PA886" s="12"/>
      <c r="PB886" s="12"/>
      <c r="PC886" s="12"/>
      <c r="PD886" s="12"/>
      <c r="PE886" s="12"/>
      <c r="PF886" s="12"/>
      <c r="PG886" s="12"/>
      <c r="PH886" s="12"/>
      <c r="PI886" s="12"/>
      <c r="PJ886" s="12"/>
      <c r="PK886" s="12"/>
      <c r="PL886" s="12"/>
      <c r="PM886" s="12"/>
      <c r="PN886" s="12"/>
      <c r="PO886" s="12"/>
      <c r="PP886" s="12"/>
    </row>
    <row r="887">
      <c r="A887" s="452"/>
      <c r="B887" s="45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  <c r="IU887" s="12"/>
      <c r="IV887" s="12"/>
      <c r="IW887" s="12"/>
      <c r="IX887" s="12"/>
      <c r="IY887" s="12"/>
      <c r="IZ887" s="12"/>
      <c r="JA887" s="12"/>
      <c r="JB887" s="12"/>
      <c r="JC887" s="12"/>
      <c r="JD887" s="12"/>
      <c r="JE887" s="12"/>
      <c r="JF887" s="12"/>
      <c r="JG887" s="12"/>
      <c r="JH887" s="12"/>
      <c r="JI887" s="12"/>
      <c r="JJ887" s="12"/>
      <c r="JK887" s="12"/>
      <c r="JL887" s="12"/>
      <c r="JM887" s="12"/>
      <c r="JN887" s="12"/>
      <c r="JO887" s="12"/>
      <c r="JP887" s="12"/>
      <c r="JQ887" s="12"/>
      <c r="JR887" s="12"/>
      <c r="JS887" s="12"/>
      <c r="JT887" s="12"/>
      <c r="JU887" s="12"/>
      <c r="JV887" s="12"/>
      <c r="JW887" s="12"/>
      <c r="JX887" s="12"/>
      <c r="JY887" s="12"/>
      <c r="JZ887" s="12"/>
      <c r="KA887" s="12"/>
      <c r="KB887" s="12"/>
      <c r="KC887" s="12"/>
      <c r="KD887" s="12"/>
      <c r="KE887" s="12"/>
      <c r="KF887" s="12"/>
      <c r="KG887" s="12"/>
      <c r="KH887" s="12"/>
      <c r="KI887" s="12"/>
      <c r="KJ887" s="12"/>
      <c r="KK887" s="12"/>
      <c r="KL887" s="12"/>
      <c r="KM887" s="12"/>
      <c r="KN887" s="12"/>
      <c r="KO887" s="12"/>
      <c r="KP887" s="12"/>
      <c r="KQ887" s="12"/>
      <c r="KR887" s="12"/>
      <c r="KS887" s="12"/>
      <c r="KT887" s="12"/>
      <c r="KU887" s="12"/>
      <c r="KV887" s="12"/>
      <c r="KW887" s="12"/>
      <c r="KX887" s="12"/>
      <c r="KY887" s="12"/>
      <c r="KZ887" s="12"/>
      <c r="LA887" s="12"/>
      <c r="LB887" s="12"/>
      <c r="LC887" s="12"/>
      <c r="LD887" s="12"/>
      <c r="LE887" s="12"/>
      <c r="LF887" s="12"/>
      <c r="LG887" s="12"/>
      <c r="LH887" s="12"/>
      <c r="LI887" s="12"/>
      <c r="LJ887" s="12"/>
      <c r="LK887" s="12"/>
      <c r="LL887" s="12"/>
      <c r="LM887" s="12"/>
      <c r="LN887" s="12"/>
      <c r="LO887" s="12"/>
      <c r="LP887" s="12"/>
      <c r="LQ887" s="12"/>
      <c r="LR887" s="12"/>
      <c r="LS887" s="12"/>
      <c r="LT887" s="12"/>
      <c r="LU887" s="12"/>
      <c r="LV887" s="12"/>
      <c r="LW887" s="12"/>
      <c r="LX887" s="12"/>
      <c r="LY887" s="12"/>
      <c r="LZ887" s="12"/>
      <c r="MA887" s="12"/>
      <c r="MB887" s="12"/>
      <c r="MC887" s="12"/>
      <c r="MD887" s="12"/>
      <c r="ME887" s="12"/>
      <c r="MF887" s="12"/>
      <c r="MG887" s="12"/>
      <c r="MH887" s="12"/>
      <c r="MI887" s="12"/>
      <c r="MJ887" s="12"/>
      <c r="MK887" s="12"/>
      <c r="ML887" s="12"/>
      <c r="MM887" s="12"/>
      <c r="MN887" s="12"/>
      <c r="MO887" s="12"/>
      <c r="MP887" s="12"/>
      <c r="MQ887" s="12"/>
      <c r="MR887" s="12"/>
      <c r="MS887" s="12"/>
      <c r="MT887" s="12"/>
      <c r="MU887" s="12"/>
      <c r="MV887" s="12"/>
      <c r="MW887" s="12"/>
      <c r="MX887" s="12"/>
      <c r="MY887" s="12"/>
      <c r="MZ887" s="12"/>
      <c r="NA887" s="12"/>
      <c r="NB887" s="12"/>
      <c r="NC887" s="12"/>
      <c r="ND887" s="12"/>
      <c r="NE887" s="12"/>
      <c r="NF887" s="12"/>
      <c r="NG887" s="12"/>
      <c r="NH887" s="12"/>
      <c r="NI887" s="12"/>
      <c r="NJ887" s="12"/>
      <c r="NK887" s="12"/>
      <c r="NL887" s="12"/>
      <c r="NM887" s="12"/>
      <c r="NN887" s="12"/>
      <c r="NO887" s="12"/>
      <c r="NP887" s="12"/>
      <c r="NQ887" s="12"/>
      <c r="NR887" s="12"/>
      <c r="NS887" s="12"/>
      <c r="NT887" s="12"/>
      <c r="NU887" s="12"/>
      <c r="NV887" s="12"/>
      <c r="NW887" s="12"/>
      <c r="NX887" s="12"/>
      <c r="NY887" s="12"/>
      <c r="NZ887" s="12"/>
      <c r="OA887" s="12"/>
      <c r="OB887" s="12"/>
      <c r="OC887" s="12"/>
      <c r="OD887" s="12"/>
      <c r="OE887" s="12"/>
      <c r="OF887" s="12"/>
      <c r="OG887" s="12"/>
      <c r="OH887" s="12"/>
      <c r="OI887" s="12"/>
      <c r="OJ887" s="12"/>
      <c r="OK887" s="12"/>
      <c r="OL887" s="12"/>
      <c r="OM887" s="12"/>
      <c r="ON887" s="12"/>
      <c r="OO887" s="12"/>
      <c r="OP887" s="12"/>
      <c r="OQ887" s="12"/>
      <c r="OR887" s="12"/>
      <c r="OS887" s="12"/>
      <c r="OT887" s="12"/>
      <c r="OU887" s="12"/>
      <c r="OV887" s="12"/>
      <c r="OW887" s="12"/>
      <c r="OX887" s="12"/>
      <c r="OY887" s="12"/>
      <c r="OZ887" s="12"/>
      <c r="PA887" s="12"/>
      <c r="PB887" s="12"/>
      <c r="PC887" s="12"/>
      <c r="PD887" s="12"/>
      <c r="PE887" s="12"/>
      <c r="PF887" s="12"/>
      <c r="PG887" s="12"/>
      <c r="PH887" s="12"/>
      <c r="PI887" s="12"/>
      <c r="PJ887" s="12"/>
      <c r="PK887" s="12"/>
      <c r="PL887" s="12"/>
      <c r="PM887" s="12"/>
      <c r="PN887" s="12"/>
      <c r="PO887" s="12"/>
      <c r="PP887" s="12"/>
    </row>
    <row r="888">
      <c r="A888" s="452"/>
      <c r="B888" s="45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  <c r="IB888" s="12"/>
      <c r="IC888" s="12"/>
      <c r="ID888" s="12"/>
      <c r="IE888" s="12"/>
      <c r="IF888" s="12"/>
      <c r="IG888" s="12"/>
      <c r="IH888" s="12"/>
      <c r="II888" s="12"/>
      <c r="IJ888" s="12"/>
      <c r="IK888" s="12"/>
      <c r="IL888" s="12"/>
      <c r="IM888" s="12"/>
      <c r="IN888" s="12"/>
      <c r="IO888" s="12"/>
      <c r="IP888" s="12"/>
      <c r="IQ888" s="12"/>
      <c r="IR888" s="12"/>
      <c r="IS888" s="12"/>
      <c r="IT888" s="12"/>
      <c r="IU888" s="12"/>
      <c r="IV888" s="12"/>
      <c r="IW888" s="12"/>
      <c r="IX888" s="12"/>
      <c r="IY888" s="12"/>
      <c r="IZ888" s="12"/>
      <c r="JA888" s="12"/>
      <c r="JB888" s="12"/>
      <c r="JC888" s="12"/>
      <c r="JD888" s="12"/>
      <c r="JE888" s="12"/>
      <c r="JF888" s="12"/>
      <c r="JG888" s="12"/>
      <c r="JH888" s="12"/>
      <c r="JI888" s="12"/>
      <c r="JJ888" s="12"/>
      <c r="JK888" s="12"/>
      <c r="JL888" s="12"/>
      <c r="JM888" s="12"/>
      <c r="JN888" s="12"/>
      <c r="JO888" s="12"/>
      <c r="JP888" s="12"/>
      <c r="JQ888" s="12"/>
      <c r="JR888" s="12"/>
      <c r="JS888" s="12"/>
      <c r="JT888" s="12"/>
      <c r="JU888" s="12"/>
      <c r="JV888" s="12"/>
      <c r="JW888" s="12"/>
      <c r="JX888" s="12"/>
      <c r="JY888" s="12"/>
      <c r="JZ888" s="12"/>
      <c r="KA888" s="12"/>
      <c r="KB888" s="12"/>
      <c r="KC888" s="12"/>
      <c r="KD888" s="12"/>
      <c r="KE888" s="12"/>
      <c r="KF888" s="12"/>
      <c r="KG888" s="12"/>
      <c r="KH888" s="12"/>
      <c r="KI888" s="12"/>
      <c r="KJ888" s="12"/>
      <c r="KK888" s="12"/>
      <c r="KL888" s="12"/>
      <c r="KM888" s="12"/>
      <c r="KN888" s="12"/>
      <c r="KO888" s="12"/>
      <c r="KP888" s="12"/>
      <c r="KQ888" s="12"/>
      <c r="KR888" s="12"/>
      <c r="KS888" s="12"/>
      <c r="KT888" s="12"/>
      <c r="KU888" s="12"/>
      <c r="KV888" s="12"/>
      <c r="KW888" s="12"/>
      <c r="KX888" s="12"/>
      <c r="KY888" s="12"/>
      <c r="KZ888" s="12"/>
      <c r="LA888" s="12"/>
      <c r="LB888" s="12"/>
      <c r="LC888" s="12"/>
      <c r="LD888" s="12"/>
      <c r="LE888" s="12"/>
      <c r="LF888" s="12"/>
      <c r="LG888" s="12"/>
      <c r="LH888" s="12"/>
      <c r="LI888" s="12"/>
      <c r="LJ888" s="12"/>
      <c r="LK888" s="12"/>
      <c r="LL888" s="12"/>
      <c r="LM888" s="12"/>
      <c r="LN888" s="12"/>
      <c r="LO888" s="12"/>
      <c r="LP888" s="12"/>
      <c r="LQ888" s="12"/>
      <c r="LR888" s="12"/>
      <c r="LS888" s="12"/>
      <c r="LT888" s="12"/>
      <c r="LU888" s="12"/>
      <c r="LV888" s="12"/>
      <c r="LW888" s="12"/>
      <c r="LX888" s="12"/>
      <c r="LY888" s="12"/>
      <c r="LZ888" s="12"/>
      <c r="MA888" s="12"/>
      <c r="MB888" s="12"/>
      <c r="MC888" s="12"/>
      <c r="MD888" s="12"/>
      <c r="ME888" s="12"/>
      <c r="MF888" s="12"/>
      <c r="MG888" s="12"/>
      <c r="MH888" s="12"/>
      <c r="MI888" s="12"/>
      <c r="MJ888" s="12"/>
      <c r="MK888" s="12"/>
      <c r="ML888" s="12"/>
      <c r="MM888" s="12"/>
      <c r="MN888" s="12"/>
      <c r="MO888" s="12"/>
      <c r="MP888" s="12"/>
      <c r="MQ888" s="12"/>
      <c r="MR888" s="12"/>
      <c r="MS888" s="12"/>
      <c r="MT888" s="12"/>
      <c r="MU888" s="12"/>
      <c r="MV888" s="12"/>
      <c r="MW888" s="12"/>
      <c r="MX888" s="12"/>
      <c r="MY888" s="12"/>
      <c r="MZ888" s="12"/>
      <c r="NA888" s="12"/>
      <c r="NB888" s="12"/>
      <c r="NC888" s="12"/>
      <c r="ND888" s="12"/>
      <c r="NE888" s="12"/>
      <c r="NF888" s="12"/>
      <c r="NG888" s="12"/>
      <c r="NH888" s="12"/>
      <c r="NI888" s="12"/>
      <c r="NJ888" s="12"/>
      <c r="NK888" s="12"/>
      <c r="NL888" s="12"/>
      <c r="NM888" s="12"/>
      <c r="NN888" s="12"/>
      <c r="NO888" s="12"/>
      <c r="NP888" s="12"/>
      <c r="NQ888" s="12"/>
      <c r="NR888" s="12"/>
      <c r="NS888" s="12"/>
      <c r="NT888" s="12"/>
      <c r="NU888" s="12"/>
      <c r="NV888" s="12"/>
      <c r="NW888" s="12"/>
      <c r="NX888" s="12"/>
      <c r="NY888" s="12"/>
      <c r="NZ888" s="12"/>
      <c r="OA888" s="12"/>
      <c r="OB888" s="12"/>
      <c r="OC888" s="12"/>
      <c r="OD888" s="12"/>
      <c r="OE888" s="12"/>
      <c r="OF888" s="12"/>
      <c r="OG888" s="12"/>
      <c r="OH888" s="12"/>
      <c r="OI888" s="12"/>
      <c r="OJ888" s="12"/>
      <c r="OK888" s="12"/>
      <c r="OL888" s="12"/>
      <c r="OM888" s="12"/>
      <c r="ON888" s="12"/>
      <c r="OO888" s="12"/>
      <c r="OP888" s="12"/>
      <c r="OQ888" s="12"/>
      <c r="OR888" s="12"/>
      <c r="OS888" s="12"/>
      <c r="OT888" s="12"/>
      <c r="OU888" s="12"/>
      <c r="OV888" s="12"/>
      <c r="OW888" s="12"/>
      <c r="OX888" s="12"/>
      <c r="OY888" s="12"/>
      <c r="OZ888" s="12"/>
      <c r="PA888" s="12"/>
      <c r="PB888" s="12"/>
      <c r="PC888" s="12"/>
      <c r="PD888" s="12"/>
      <c r="PE888" s="12"/>
      <c r="PF888" s="12"/>
      <c r="PG888" s="12"/>
      <c r="PH888" s="12"/>
      <c r="PI888" s="12"/>
      <c r="PJ888" s="12"/>
      <c r="PK888" s="12"/>
      <c r="PL888" s="12"/>
      <c r="PM888" s="12"/>
      <c r="PN888" s="12"/>
      <c r="PO888" s="12"/>
      <c r="PP888" s="12"/>
    </row>
    <row r="889">
      <c r="A889" s="452"/>
      <c r="B889" s="45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  <c r="HZ889" s="12"/>
      <c r="IA889" s="12"/>
      <c r="IB889" s="12"/>
      <c r="IC889" s="12"/>
      <c r="ID889" s="12"/>
      <c r="IE889" s="12"/>
      <c r="IF889" s="12"/>
      <c r="IG889" s="12"/>
      <c r="IH889" s="12"/>
      <c r="II889" s="12"/>
      <c r="IJ889" s="12"/>
      <c r="IK889" s="12"/>
      <c r="IL889" s="12"/>
      <c r="IM889" s="12"/>
      <c r="IN889" s="12"/>
      <c r="IO889" s="12"/>
      <c r="IP889" s="12"/>
      <c r="IQ889" s="12"/>
      <c r="IR889" s="12"/>
      <c r="IS889" s="12"/>
      <c r="IT889" s="12"/>
      <c r="IU889" s="12"/>
      <c r="IV889" s="12"/>
      <c r="IW889" s="12"/>
      <c r="IX889" s="12"/>
      <c r="IY889" s="12"/>
      <c r="IZ889" s="12"/>
      <c r="JA889" s="12"/>
      <c r="JB889" s="12"/>
      <c r="JC889" s="12"/>
      <c r="JD889" s="12"/>
      <c r="JE889" s="12"/>
      <c r="JF889" s="12"/>
      <c r="JG889" s="12"/>
      <c r="JH889" s="12"/>
      <c r="JI889" s="12"/>
      <c r="JJ889" s="12"/>
      <c r="JK889" s="12"/>
      <c r="JL889" s="12"/>
      <c r="JM889" s="12"/>
      <c r="JN889" s="12"/>
      <c r="JO889" s="12"/>
      <c r="JP889" s="12"/>
      <c r="JQ889" s="12"/>
      <c r="JR889" s="12"/>
      <c r="JS889" s="12"/>
      <c r="JT889" s="12"/>
      <c r="JU889" s="12"/>
      <c r="JV889" s="12"/>
      <c r="JW889" s="12"/>
      <c r="JX889" s="12"/>
      <c r="JY889" s="12"/>
      <c r="JZ889" s="12"/>
      <c r="KA889" s="12"/>
      <c r="KB889" s="12"/>
      <c r="KC889" s="12"/>
      <c r="KD889" s="12"/>
      <c r="KE889" s="12"/>
      <c r="KF889" s="12"/>
      <c r="KG889" s="12"/>
      <c r="KH889" s="12"/>
      <c r="KI889" s="12"/>
      <c r="KJ889" s="12"/>
      <c r="KK889" s="12"/>
      <c r="KL889" s="12"/>
      <c r="KM889" s="12"/>
      <c r="KN889" s="12"/>
      <c r="KO889" s="12"/>
      <c r="KP889" s="12"/>
      <c r="KQ889" s="12"/>
      <c r="KR889" s="12"/>
      <c r="KS889" s="12"/>
      <c r="KT889" s="12"/>
      <c r="KU889" s="12"/>
      <c r="KV889" s="12"/>
      <c r="KW889" s="12"/>
      <c r="KX889" s="12"/>
      <c r="KY889" s="12"/>
      <c r="KZ889" s="12"/>
      <c r="LA889" s="12"/>
      <c r="LB889" s="12"/>
      <c r="LC889" s="12"/>
      <c r="LD889" s="12"/>
      <c r="LE889" s="12"/>
      <c r="LF889" s="12"/>
      <c r="LG889" s="12"/>
      <c r="LH889" s="12"/>
      <c r="LI889" s="12"/>
      <c r="LJ889" s="12"/>
      <c r="LK889" s="12"/>
      <c r="LL889" s="12"/>
      <c r="LM889" s="12"/>
      <c r="LN889" s="12"/>
      <c r="LO889" s="12"/>
      <c r="LP889" s="12"/>
      <c r="LQ889" s="12"/>
      <c r="LR889" s="12"/>
      <c r="LS889" s="12"/>
      <c r="LT889" s="12"/>
      <c r="LU889" s="12"/>
      <c r="LV889" s="12"/>
      <c r="LW889" s="12"/>
      <c r="LX889" s="12"/>
      <c r="LY889" s="12"/>
      <c r="LZ889" s="12"/>
      <c r="MA889" s="12"/>
      <c r="MB889" s="12"/>
      <c r="MC889" s="12"/>
      <c r="MD889" s="12"/>
      <c r="ME889" s="12"/>
      <c r="MF889" s="12"/>
      <c r="MG889" s="12"/>
      <c r="MH889" s="12"/>
      <c r="MI889" s="12"/>
      <c r="MJ889" s="12"/>
      <c r="MK889" s="12"/>
      <c r="ML889" s="12"/>
      <c r="MM889" s="12"/>
      <c r="MN889" s="12"/>
      <c r="MO889" s="12"/>
      <c r="MP889" s="12"/>
      <c r="MQ889" s="12"/>
      <c r="MR889" s="12"/>
      <c r="MS889" s="12"/>
      <c r="MT889" s="12"/>
      <c r="MU889" s="12"/>
      <c r="MV889" s="12"/>
      <c r="MW889" s="12"/>
      <c r="MX889" s="12"/>
      <c r="MY889" s="12"/>
      <c r="MZ889" s="12"/>
      <c r="NA889" s="12"/>
      <c r="NB889" s="12"/>
      <c r="NC889" s="12"/>
      <c r="ND889" s="12"/>
      <c r="NE889" s="12"/>
      <c r="NF889" s="12"/>
      <c r="NG889" s="12"/>
      <c r="NH889" s="12"/>
      <c r="NI889" s="12"/>
      <c r="NJ889" s="12"/>
      <c r="NK889" s="12"/>
      <c r="NL889" s="12"/>
      <c r="NM889" s="12"/>
      <c r="NN889" s="12"/>
      <c r="NO889" s="12"/>
      <c r="NP889" s="12"/>
      <c r="NQ889" s="12"/>
      <c r="NR889" s="12"/>
      <c r="NS889" s="12"/>
      <c r="NT889" s="12"/>
      <c r="NU889" s="12"/>
      <c r="NV889" s="12"/>
      <c r="NW889" s="12"/>
      <c r="NX889" s="12"/>
      <c r="NY889" s="12"/>
      <c r="NZ889" s="12"/>
      <c r="OA889" s="12"/>
      <c r="OB889" s="12"/>
      <c r="OC889" s="12"/>
      <c r="OD889" s="12"/>
      <c r="OE889" s="12"/>
      <c r="OF889" s="12"/>
      <c r="OG889" s="12"/>
      <c r="OH889" s="12"/>
      <c r="OI889" s="12"/>
      <c r="OJ889" s="12"/>
      <c r="OK889" s="12"/>
      <c r="OL889" s="12"/>
      <c r="OM889" s="12"/>
      <c r="ON889" s="12"/>
      <c r="OO889" s="12"/>
      <c r="OP889" s="12"/>
      <c r="OQ889" s="12"/>
      <c r="OR889" s="12"/>
      <c r="OS889" s="12"/>
      <c r="OT889" s="12"/>
      <c r="OU889" s="12"/>
      <c r="OV889" s="12"/>
      <c r="OW889" s="12"/>
      <c r="OX889" s="12"/>
      <c r="OY889" s="12"/>
      <c r="OZ889" s="12"/>
      <c r="PA889" s="12"/>
      <c r="PB889" s="12"/>
      <c r="PC889" s="12"/>
      <c r="PD889" s="12"/>
      <c r="PE889" s="12"/>
      <c r="PF889" s="12"/>
      <c r="PG889" s="12"/>
      <c r="PH889" s="12"/>
      <c r="PI889" s="12"/>
      <c r="PJ889" s="12"/>
      <c r="PK889" s="12"/>
      <c r="PL889" s="12"/>
      <c r="PM889" s="12"/>
      <c r="PN889" s="12"/>
      <c r="PO889" s="12"/>
      <c r="PP889" s="12"/>
    </row>
    <row r="890">
      <c r="A890" s="452"/>
      <c r="B890" s="45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  <c r="IB890" s="12"/>
      <c r="IC890" s="12"/>
      <c r="ID890" s="12"/>
      <c r="IE890" s="12"/>
      <c r="IF890" s="12"/>
      <c r="IG890" s="12"/>
      <c r="IH890" s="12"/>
      <c r="II890" s="12"/>
      <c r="IJ890" s="12"/>
      <c r="IK890" s="12"/>
      <c r="IL890" s="12"/>
      <c r="IM890" s="12"/>
      <c r="IN890" s="12"/>
      <c r="IO890" s="12"/>
      <c r="IP890" s="12"/>
      <c r="IQ890" s="12"/>
      <c r="IR890" s="12"/>
      <c r="IS890" s="12"/>
      <c r="IT890" s="12"/>
      <c r="IU890" s="12"/>
      <c r="IV890" s="12"/>
      <c r="IW890" s="12"/>
      <c r="IX890" s="12"/>
      <c r="IY890" s="12"/>
      <c r="IZ890" s="12"/>
      <c r="JA890" s="12"/>
      <c r="JB890" s="12"/>
      <c r="JC890" s="12"/>
      <c r="JD890" s="12"/>
      <c r="JE890" s="12"/>
      <c r="JF890" s="12"/>
      <c r="JG890" s="12"/>
      <c r="JH890" s="12"/>
      <c r="JI890" s="12"/>
      <c r="JJ890" s="12"/>
      <c r="JK890" s="12"/>
      <c r="JL890" s="12"/>
      <c r="JM890" s="12"/>
      <c r="JN890" s="12"/>
      <c r="JO890" s="12"/>
      <c r="JP890" s="12"/>
      <c r="JQ890" s="12"/>
      <c r="JR890" s="12"/>
      <c r="JS890" s="12"/>
      <c r="JT890" s="12"/>
      <c r="JU890" s="12"/>
      <c r="JV890" s="12"/>
      <c r="JW890" s="12"/>
      <c r="JX890" s="12"/>
      <c r="JY890" s="12"/>
      <c r="JZ890" s="12"/>
      <c r="KA890" s="12"/>
      <c r="KB890" s="12"/>
      <c r="KC890" s="12"/>
      <c r="KD890" s="12"/>
      <c r="KE890" s="12"/>
      <c r="KF890" s="12"/>
      <c r="KG890" s="12"/>
      <c r="KH890" s="12"/>
      <c r="KI890" s="12"/>
      <c r="KJ890" s="12"/>
      <c r="KK890" s="12"/>
      <c r="KL890" s="12"/>
      <c r="KM890" s="12"/>
      <c r="KN890" s="12"/>
      <c r="KO890" s="12"/>
      <c r="KP890" s="12"/>
      <c r="KQ890" s="12"/>
      <c r="KR890" s="12"/>
      <c r="KS890" s="12"/>
      <c r="KT890" s="12"/>
      <c r="KU890" s="12"/>
      <c r="KV890" s="12"/>
      <c r="KW890" s="12"/>
      <c r="KX890" s="12"/>
      <c r="KY890" s="12"/>
      <c r="KZ890" s="12"/>
      <c r="LA890" s="12"/>
      <c r="LB890" s="12"/>
      <c r="LC890" s="12"/>
      <c r="LD890" s="12"/>
      <c r="LE890" s="12"/>
      <c r="LF890" s="12"/>
      <c r="LG890" s="12"/>
      <c r="LH890" s="12"/>
      <c r="LI890" s="12"/>
      <c r="LJ890" s="12"/>
      <c r="LK890" s="12"/>
      <c r="LL890" s="12"/>
      <c r="LM890" s="12"/>
      <c r="LN890" s="12"/>
      <c r="LO890" s="12"/>
      <c r="LP890" s="12"/>
      <c r="LQ890" s="12"/>
      <c r="LR890" s="12"/>
      <c r="LS890" s="12"/>
      <c r="LT890" s="12"/>
      <c r="LU890" s="12"/>
      <c r="LV890" s="12"/>
      <c r="LW890" s="12"/>
      <c r="LX890" s="12"/>
      <c r="LY890" s="12"/>
      <c r="LZ890" s="12"/>
      <c r="MA890" s="12"/>
      <c r="MB890" s="12"/>
      <c r="MC890" s="12"/>
      <c r="MD890" s="12"/>
      <c r="ME890" s="12"/>
      <c r="MF890" s="12"/>
      <c r="MG890" s="12"/>
      <c r="MH890" s="12"/>
      <c r="MI890" s="12"/>
      <c r="MJ890" s="12"/>
      <c r="MK890" s="12"/>
      <c r="ML890" s="12"/>
      <c r="MM890" s="12"/>
      <c r="MN890" s="12"/>
      <c r="MO890" s="12"/>
      <c r="MP890" s="12"/>
      <c r="MQ890" s="12"/>
      <c r="MR890" s="12"/>
      <c r="MS890" s="12"/>
      <c r="MT890" s="12"/>
      <c r="MU890" s="12"/>
      <c r="MV890" s="12"/>
      <c r="MW890" s="12"/>
      <c r="MX890" s="12"/>
      <c r="MY890" s="12"/>
      <c r="MZ890" s="12"/>
      <c r="NA890" s="12"/>
      <c r="NB890" s="12"/>
      <c r="NC890" s="12"/>
      <c r="ND890" s="12"/>
      <c r="NE890" s="12"/>
      <c r="NF890" s="12"/>
      <c r="NG890" s="12"/>
      <c r="NH890" s="12"/>
      <c r="NI890" s="12"/>
      <c r="NJ890" s="12"/>
      <c r="NK890" s="12"/>
      <c r="NL890" s="12"/>
      <c r="NM890" s="12"/>
      <c r="NN890" s="12"/>
      <c r="NO890" s="12"/>
      <c r="NP890" s="12"/>
      <c r="NQ890" s="12"/>
      <c r="NR890" s="12"/>
      <c r="NS890" s="12"/>
      <c r="NT890" s="12"/>
      <c r="NU890" s="12"/>
      <c r="NV890" s="12"/>
      <c r="NW890" s="12"/>
      <c r="NX890" s="12"/>
      <c r="NY890" s="12"/>
      <c r="NZ890" s="12"/>
      <c r="OA890" s="12"/>
      <c r="OB890" s="12"/>
      <c r="OC890" s="12"/>
      <c r="OD890" s="12"/>
      <c r="OE890" s="12"/>
      <c r="OF890" s="12"/>
      <c r="OG890" s="12"/>
      <c r="OH890" s="12"/>
      <c r="OI890" s="12"/>
      <c r="OJ890" s="12"/>
      <c r="OK890" s="12"/>
      <c r="OL890" s="12"/>
      <c r="OM890" s="12"/>
      <c r="ON890" s="12"/>
      <c r="OO890" s="12"/>
      <c r="OP890" s="12"/>
      <c r="OQ890" s="12"/>
      <c r="OR890" s="12"/>
      <c r="OS890" s="12"/>
      <c r="OT890" s="12"/>
      <c r="OU890" s="12"/>
      <c r="OV890" s="12"/>
      <c r="OW890" s="12"/>
      <c r="OX890" s="12"/>
      <c r="OY890" s="12"/>
      <c r="OZ890" s="12"/>
      <c r="PA890" s="12"/>
      <c r="PB890" s="12"/>
      <c r="PC890" s="12"/>
      <c r="PD890" s="12"/>
      <c r="PE890" s="12"/>
      <c r="PF890" s="12"/>
      <c r="PG890" s="12"/>
      <c r="PH890" s="12"/>
      <c r="PI890" s="12"/>
      <c r="PJ890" s="12"/>
      <c r="PK890" s="12"/>
      <c r="PL890" s="12"/>
      <c r="PM890" s="12"/>
      <c r="PN890" s="12"/>
      <c r="PO890" s="12"/>
      <c r="PP890" s="12"/>
    </row>
    <row r="891">
      <c r="A891" s="452"/>
      <c r="B891" s="45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  <c r="IB891" s="12"/>
      <c r="IC891" s="12"/>
      <c r="ID891" s="12"/>
      <c r="IE891" s="12"/>
      <c r="IF891" s="12"/>
      <c r="IG891" s="12"/>
      <c r="IH891" s="12"/>
      <c r="II891" s="12"/>
      <c r="IJ891" s="12"/>
      <c r="IK891" s="12"/>
      <c r="IL891" s="12"/>
      <c r="IM891" s="12"/>
      <c r="IN891" s="12"/>
      <c r="IO891" s="12"/>
      <c r="IP891" s="12"/>
      <c r="IQ891" s="12"/>
      <c r="IR891" s="12"/>
      <c r="IS891" s="12"/>
      <c r="IT891" s="12"/>
      <c r="IU891" s="12"/>
      <c r="IV891" s="12"/>
      <c r="IW891" s="12"/>
      <c r="IX891" s="12"/>
      <c r="IY891" s="12"/>
      <c r="IZ891" s="12"/>
      <c r="JA891" s="12"/>
      <c r="JB891" s="12"/>
      <c r="JC891" s="12"/>
      <c r="JD891" s="12"/>
      <c r="JE891" s="12"/>
      <c r="JF891" s="12"/>
      <c r="JG891" s="12"/>
      <c r="JH891" s="12"/>
      <c r="JI891" s="12"/>
      <c r="JJ891" s="12"/>
      <c r="JK891" s="12"/>
      <c r="JL891" s="12"/>
      <c r="JM891" s="12"/>
      <c r="JN891" s="12"/>
      <c r="JO891" s="12"/>
      <c r="JP891" s="12"/>
      <c r="JQ891" s="12"/>
      <c r="JR891" s="12"/>
      <c r="JS891" s="12"/>
      <c r="JT891" s="12"/>
      <c r="JU891" s="12"/>
      <c r="JV891" s="12"/>
      <c r="JW891" s="12"/>
      <c r="JX891" s="12"/>
      <c r="JY891" s="12"/>
      <c r="JZ891" s="12"/>
      <c r="KA891" s="12"/>
      <c r="KB891" s="12"/>
      <c r="KC891" s="12"/>
      <c r="KD891" s="12"/>
      <c r="KE891" s="12"/>
      <c r="KF891" s="12"/>
      <c r="KG891" s="12"/>
      <c r="KH891" s="12"/>
      <c r="KI891" s="12"/>
      <c r="KJ891" s="12"/>
      <c r="KK891" s="12"/>
      <c r="KL891" s="12"/>
      <c r="KM891" s="12"/>
      <c r="KN891" s="12"/>
      <c r="KO891" s="12"/>
      <c r="KP891" s="12"/>
      <c r="KQ891" s="12"/>
      <c r="KR891" s="12"/>
      <c r="KS891" s="12"/>
      <c r="KT891" s="12"/>
      <c r="KU891" s="12"/>
      <c r="KV891" s="12"/>
      <c r="KW891" s="12"/>
      <c r="KX891" s="12"/>
      <c r="KY891" s="12"/>
      <c r="KZ891" s="12"/>
      <c r="LA891" s="12"/>
      <c r="LB891" s="12"/>
      <c r="LC891" s="12"/>
      <c r="LD891" s="12"/>
      <c r="LE891" s="12"/>
      <c r="LF891" s="12"/>
      <c r="LG891" s="12"/>
      <c r="LH891" s="12"/>
      <c r="LI891" s="12"/>
      <c r="LJ891" s="12"/>
      <c r="LK891" s="12"/>
      <c r="LL891" s="12"/>
      <c r="LM891" s="12"/>
      <c r="LN891" s="12"/>
      <c r="LO891" s="12"/>
      <c r="LP891" s="12"/>
      <c r="LQ891" s="12"/>
      <c r="LR891" s="12"/>
      <c r="LS891" s="12"/>
      <c r="LT891" s="12"/>
      <c r="LU891" s="12"/>
      <c r="LV891" s="12"/>
      <c r="LW891" s="12"/>
      <c r="LX891" s="12"/>
      <c r="LY891" s="12"/>
      <c r="LZ891" s="12"/>
      <c r="MA891" s="12"/>
      <c r="MB891" s="12"/>
      <c r="MC891" s="12"/>
      <c r="MD891" s="12"/>
      <c r="ME891" s="12"/>
      <c r="MF891" s="12"/>
      <c r="MG891" s="12"/>
      <c r="MH891" s="12"/>
      <c r="MI891" s="12"/>
      <c r="MJ891" s="12"/>
      <c r="MK891" s="12"/>
      <c r="ML891" s="12"/>
      <c r="MM891" s="12"/>
      <c r="MN891" s="12"/>
      <c r="MO891" s="12"/>
      <c r="MP891" s="12"/>
      <c r="MQ891" s="12"/>
      <c r="MR891" s="12"/>
      <c r="MS891" s="12"/>
      <c r="MT891" s="12"/>
      <c r="MU891" s="12"/>
      <c r="MV891" s="12"/>
      <c r="MW891" s="12"/>
      <c r="MX891" s="12"/>
      <c r="MY891" s="12"/>
      <c r="MZ891" s="12"/>
      <c r="NA891" s="12"/>
      <c r="NB891" s="12"/>
      <c r="NC891" s="12"/>
      <c r="ND891" s="12"/>
      <c r="NE891" s="12"/>
      <c r="NF891" s="12"/>
      <c r="NG891" s="12"/>
      <c r="NH891" s="12"/>
      <c r="NI891" s="12"/>
      <c r="NJ891" s="12"/>
      <c r="NK891" s="12"/>
      <c r="NL891" s="12"/>
      <c r="NM891" s="12"/>
      <c r="NN891" s="12"/>
      <c r="NO891" s="12"/>
      <c r="NP891" s="12"/>
      <c r="NQ891" s="12"/>
      <c r="NR891" s="12"/>
      <c r="NS891" s="12"/>
      <c r="NT891" s="12"/>
      <c r="NU891" s="12"/>
      <c r="NV891" s="12"/>
      <c r="NW891" s="12"/>
      <c r="NX891" s="12"/>
      <c r="NY891" s="12"/>
      <c r="NZ891" s="12"/>
      <c r="OA891" s="12"/>
      <c r="OB891" s="12"/>
      <c r="OC891" s="12"/>
      <c r="OD891" s="12"/>
      <c r="OE891" s="12"/>
      <c r="OF891" s="12"/>
      <c r="OG891" s="12"/>
      <c r="OH891" s="12"/>
      <c r="OI891" s="12"/>
      <c r="OJ891" s="12"/>
      <c r="OK891" s="12"/>
      <c r="OL891" s="12"/>
      <c r="OM891" s="12"/>
      <c r="ON891" s="12"/>
      <c r="OO891" s="12"/>
      <c r="OP891" s="12"/>
      <c r="OQ891" s="12"/>
      <c r="OR891" s="12"/>
      <c r="OS891" s="12"/>
      <c r="OT891" s="12"/>
      <c r="OU891" s="12"/>
      <c r="OV891" s="12"/>
      <c r="OW891" s="12"/>
      <c r="OX891" s="12"/>
      <c r="OY891" s="12"/>
      <c r="OZ891" s="12"/>
      <c r="PA891" s="12"/>
      <c r="PB891" s="12"/>
      <c r="PC891" s="12"/>
      <c r="PD891" s="12"/>
      <c r="PE891" s="12"/>
      <c r="PF891" s="12"/>
      <c r="PG891" s="12"/>
      <c r="PH891" s="12"/>
      <c r="PI891" s="12"/>
      <c r="PJ891" s="12"/>
      <c r="PK891" s="12"/>
      <c r="PL891" s="12"/>
      <c r="PM891" s="12"/>
      <c r="PN891" s="12"/>
      <c r="PO891" s="12"/>
      <c r="PP891" s="12"/>
    </row>
    <row r="892">
      <c r="A892" s="452"/>
      <c r="B892" s="45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  <c r="IV892" s="12"/>
      <c r="IW892" s="12"/>
      <c r="IX892" s="12"/>
      <c r="IY892" s="12"/>
      <c r="IZ892" s="12"/>
      <c r="JA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M892" s="12"/>
      <c r="JN892" s="12"/>
      <c r="JO892" s="12"/>
      <c r="JP892" s="12"/>
      <c r="JQ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  <c r="KB892" s="12"/>
      <c r="KC892" s="12"/>
      <c r="KD892" s="12"/>
      <c r="KE892" s="12"/>
      <c r="KF892" s="12"/>
      <c r="KG892" s="12"/>
      <c r="KH892" s="12"/>
      <c r="KI892" s="12"/>
      <c r="KJ892" s="12"/>
      <c r="KK892" s="12"/>
      <c r="KL892" s="12"/>
      <c r="KM892" s="12"/>
      <c r="KN892" s="12"/>
      <c r="KO892" s="12"/>
      <c r="KP892" s="12"/>
      <c r="KQ892" s="12"/>
      <c r="KR892" s="12"/>
      <c r="KS892" s="12"/>
      <c r="KT892" s="12"/>
      <c r="KU892" s="12"/>
      <c r="KV892" s="12"/>
      <c r="KW892" s="12"/>
      <c r="KX892" s="12"/>
      <c r="KY892" s="12"/>
      <c r="KZ892" s="12"/>
      <c r="LA892" s="12"/>
      <c r="LB892" s="12"/>
      <c r="LC892" s="12"/>
      <c r="LD892" s="12"/>
      <c r="LE892" s="12"/>
      <c r="LF892" s="12"/>
      <c r="LG892" s="12"/>
      <c r="LH892" s="12"/>
      <c r="LI892" s="12"/>
      <c r="LJ892" s="12"/>
      <c r="LK892" s="12"/>
      <c r="LL892" s="12"/>
      <c r="LM892" s="12"/>
      <c r="LN892" s="12"/>
      <c r="LO892" s="12"/>
      <c r="LP892" s="12"/>
      <c r="LQ892" s="12"/>
      <c r="LR892" s="12"/>
      <c r="LS892" s="12"/>
      <c r="LT892" s="12"/>
      <c r="LU892" s="12"/>
      <c r="LV892" s="12"/>
      <c r="LW892" s="12"/>
      <c r="LX892" s="12"/>
      <c r="LY892" s="12"/>
      <c r="LZ892" s="12"/>
      <c r="MA892" s="12"/>
      <c r="MB892" s="12"/>
      <c r="MC892" s="12"/>
      <c r="MD892" s="12"/>
      <c r="ME892" s="12"/>
      <c r="MF892" s="12"/>
      <c r="MG892" s="12"/>
      <c r="MH892" s="12"/>
      <c r="MI892" s="12"/>
      <c r="MJ892" s="12"/>
      <c r="MK892" s="12"/>
      <c r="ML892" s="12"/>
      <c r="MM892" s="12"/>
      <c r="MN892" s="12"/>
      <c r="MO892" s="12"/>
      <c r="MP892" s="12"/>
      <c r="MQ892" s="12"/>
      <c r="MR892" s="12"/>
      <c r="MS892" s="12"/>
      <c r="MT892" s="12"/>
      <c r="MU892" s="12"/>
      <c r="MV892" s="12"/>
      <c r="MW892" s="12"/>
      <c r="MX892" s="12"/>
      <c r="MY892" s="12"/>
      <c r="MZ892" s="12"/>
      <c r="NA892" s="12"/>
      <c r="NB892" s="12"/>
      <c r="NC892" s="12"/>
      <c r="ND892" s="12"/>
      <c r="NE892" s="12"/>
      <c r="NF892" s="12"/>
      <c r="NG892" s="12"/>
      <c r="NH892" s="12"/>
      <c r="NI892" s="12"/>
      <c r="NJ892" s="12"/>
      <c r="NK892" s="12"/>
      <c r="NL892" s="12"/>
      <c r="NM892" s="12"/>
      <c r="NN892" s="12"/>
      <c r="NO892" s="12"/>
      <c r="NP892" s="12"/>
      <c r="NQ892" s="12"/>
      <c r="NR892" s="12"/>
      <c r="NS892" s="12"/>
      <c r="NT892" s="12"/>
      <c r="NU892" s="12"/>
      <c r="NV892" s="12"/>
      <c r="NW892" s="12"/>
      <c r="NX892" s="12"/>
      <c r="NY892" s="12"/>
      <c r="NZ892" s="12"/>
      <c r="OA892" s="12"/>
      <c r="OB892" s="12"/>
      <c r="OC892" s="12"/>
      <c r="OD892" s="12"/>
      <c r="OE892" s="12"/>
      <c r="OF892" s="12"/>
      <c r="OG892" s="12"/>
      <c r="OH892" s="12"/>
      <c r="OI892" s="12"/>
      <c r="OJ892" s="12"/>
      <c r="OK892" s="12"/>
      <c r="OL892" s="12"/>
      <c r="OM892" s="12"/>
      <c r="ON892" s="12"/>
      <c r="OO892" s="12"/>
      <c r="OP892" s="12"/>
      <c r="OQ892" s="12"/>
      <c r="OR892" s="12"/>
      <c r="OS892" s="12"/>
      <c r="OT892" s="12"/>
      <c r="OU892" s="12"/>
      <c r="OV892" s="12"/>
      <c r="OW892" s="12"/>
      <c r="OX892" s="12"/>
      <c r="OY892" s="12"/>
      <c r="OZ892" s="12"/>
      <c r="PA892" s="12"/>
      <c r="PB892" s="12"/>
      <c r="PC892" s="12"/>
      <c r="PD892" s="12"/>
      <c r="PE892" s="12"/>
      <c r="PF892" s="12"/>
      <c r="PG892" s="12"/>
      <c r="PH892" s="12"/>
      <c r="PI892" s="12"/>
      <c r="PJ892" s="12"/>
      <c r="PK892" s="12"/>
      <c r="PL892" s="12"/>
      <c r="PM892" s="12"/>
      <c r="PN892" s="12"/>
      <c r="PO892" s="12"/>
      <c r="PP892" s="12"/>
    </row>
    <row r="893">
      <c r="A893" s="452"/>
      <c r="B893" s="45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  <c r="IB893" s="12"/>
      <c r="IC893" s="12"/>
      <c r="ID893" s="12"/>
      <c r="IE893" s="12"/>
      <c r="IF893" s="12"/>
      <c r="IG893" s="12"/>
      <c r="IH893" s="12"/>
      <c r="II893" s="12"/>
      <c r="IJ893" s="12"/>
      <c r="IK893" s="12"/>
      <c r="IL893" s="12"/>
      <c r="IM893" s="12"/>
      <c r="IN893" s="12"/>
      <c r="IO893" s="12"/>
      <c r="IP893" s="12"/>
      <c r="IQ893" s="12"/>
      <c r="IR893" s="12"/>
      <c r="IS893" s="12"/>
      <c r="IT893" s="12"/>
      <c r="IU893" s="12"/>
      <c r="IV893" s="12"/>
      <c r="IW893" s="12"/>
      <c r="IX893" s="12"/>
      <c r="IY893" s="12"/>
      <c r="IZ893" s="12"/>
      <c r="JA893" s="12"/>
      <c r="JB893" s="12"/>
      <c r="JC893" s="12"/>
      <c r="JD893" s="12"/>
      <c r="JE893" s="12"/>
      <c r="JF893" s="12"/>
      <c r="JG893" s="12"/>
      <c r="JH893" s="12"/>
      <c r="JI893" s="12"/>
      <c r="JJ893" s="12"/>
      <c r="JK893" s="12"/>
      <c r="JL893" s="12"/>
      <c r="JM893" s="12"/>
      <c r="JN893" s="12"/>
      <c r="JO893" s="12"/>
      <c r="JP893" s="12"/>
      <c r="JQ893" s="12"/>
      <c r="JR893" s="12"/>
      <c r="JS893" s="12"/>
      <c r="JT893" s="12"/>
      <c r="JU893" s="12"/>
      <c r="JV893" s="12"/>
      <c r="JW893" s="12"/>
      <c r="JX893" s="12"/>
      <c r="JY893" s="12"/>
      <c r="JZ893" s="12"/>
      <c r="KA893" s="12"/>
      <c r="KB893" s="12"/>
      <c r="KC893" s="12"/>
      <c r="KD893" s="12"/>
      <c r="KE893" s="12"/>
      <c r="KF893" s="12"/>
      <c r="KG893" s="12"/>
      <c r="KH893" s="12"/>
      <c r="KI893" s="12"/>
      <c r="KJ893" s="12"/>
      <c r="KK893" s="12"/>
      <c r="KL893" s="12"/>
      <c r="KM893" s="12"/>
      <c r="KN893" s="12"/>
      <c r="KO893" s="12"/>
      <c r="KP893" s="12"/>
      <c r="KQ893" s="12"/>
      <c r="KR893" s="12"/>
      <c r="KS893" s="12"/>
      <c r="KT893" s="12"/>
      <c r="KU893" s="12"/>
      <c r="KV893" s="12"/>
      <c r="KW893" s="12"/>
      <c r="KX893" s="12"/>
      <c r="KY893" s="12"/>
      <c r="KZ893" s="12"/>
      <c r="LA893" s="12"/>
      <c r="LB893" s="12"/>
      <c r="LC893" s="12"/>
      <c r="LD893" s="12"/>
      <c r="LE893" s="12"/>
      <c r="LF893" s="12"/>
      <c r="LG893" s="12"/>
      <c r="LH893" s="12"/>
      <c r="LI893" s="12"/>
      <c r="LJ893" s="12"/>
      <c r="LK893" s="12"/>
      <c r="LL893" s="12"/>
      <c r="LM893" s="12"/>
      <c r="LN893" s="12"/>
      <c r="LO893" s="12"/>
      <c r="LP893" s="12"/>
      <c r="LQ893" s="12"/>
      <c r="LR893" s="12"/>
      <c r="LS893" s="12"/>
      <c r="LT893" s="12"/>
      <c r="LU893" s="12"/>
      <c r="LV893" s="12"/>
      <c r="LW893" s="12"/>
      <c r="LX893" s="12"/>
      <c r="LY893" s="12"/>
      <c r="LZ893" s="12"/>
      <c r="MA893" s="12"/>
      <c r="MB893" s="12"/>
      <c r="MC893" s="12"/>
      <c r="MD893" s="12"/>
      <c r="ME893" s="12"/>
      <c r="MF893" s="12"/>
      <c r="MG893" s="12"/>
      <c r="MH893" s="12"/>
      <c r="MI893" s="12"/>
      <c r="MJ893" s="12"/>
      <c r="MK893" s="12"/>
      <c r="ML893" s="12"/>
      <c r="MM893" s="12"/>
      <c r="MN893" s="12"/>
      <c r="MO893" s="12"/>
      <c r="MP893" s="12"/>
      <c r="MQ893" s="12"/>
      <c r="MR893" s="12"/>
      <c r="MS893" s="12"/>
      <c r="MT893" s="12"/>
      <c r="MU893" s="12"/>
      <c r="MV893" s="12"/>
      <c r="MW893" s="12"/>
      <c r="MX893" s="12"/>
      <c r="MY893" s="12"/>
      <c r="MZ893" s="12"/>
      <c r="NA893" s="12"/>
      <c r="NB893" s="12"/>
      <c r="NC893" s="12"/>
      <c r="ND893" s="12"/>
      <c r="NE893" s="12"/>
      <c r="NF893" s="12"/>
      <c r="NG893" s="12"/>
      <c r="NH893" s="12"/>
      <c r="NI893" s="12"/>
      <c r="NJ893" s="12"/>
      <c r="NK893" s="12"/>
      <c r="NL893" s="12"/>
      <c r="NM893" s="12"/>
      <c r="NN893" s="12"/>
      <c r="NO893" s="12"/>
      <c r="NP893" s="12"/>
      <c r="NQ893" s="12"/>
      <c r="NR893" s="12"/>
      <c r="NS893" s="12"/>
      <c r="NT893" s="12"/>
      <c r="NU893" s="12"/>
      <c r="NV893" s="12"/>
      <c r="NW893" s="12"/>
      <c r="NX893" s="12"/>
      <c r="NY893" s="12"/>
      <c r="NZ893" s="12"/>
      <c r="OA893" s="12"/>
      <c r="OB893" s="12"/>
      <c r="OC893" s="12"/>
      <c r="OD893" s="12"/>
      <c r="OE893" s="12"/>
      <c r="OF893" s="12"/>
      <c r="OG893" s="12"/>
      <c r="OH893" s="12"/>
      <c r="OI893" s="12"/>
      <c r="OJ893" s="12"/>
      <c r="OK893" s="12"/>
      <c r="OL893" s="12"/>
      <c r="OM893" s="12"/>
      <c r="ON893" s="12"/>
      <c r="OO893" s="12"/>
      <c r="OP893" s="12"/>
      <c r="OQ893" s="12"/>
      <c r="OR893" s="12"/>
      <c r="OS893" s="12"/>
      <c r="OT893" s="12"/>
      <c r="OU893" s="12"/>
      <c r="OV893" s="12"/>
      <c r="OW893" s="12"/>
      <c r="OX893" s="12"/>
      <c r="OY893" s="12"/>
      <c r="OZ893" s="12"/>
      <c r="PA893" s="12"/>
      <c r="PB893" s="12"/>
      <c r="PC893" s="12"/>
      <c r="PD893" s="12"/>
      <c r="PE893" s="12"/>
      <c r="PF893" s="12"/>
      <c r="PG893" s="12"/>
      <c r="PH893" s="12"/>
      <c r="PI893" s="12"/>
      <c r="PJ893" s="12"/>
      <c r="PK893" s="12"/>
      <c r="PL893" s="12"/>
      <c r="PM893" s="12"/>
      <c r="PN893" s="12"/>
      <c r="PO893" s="12"/>
      <c r="PP893" s="12"/>
    </row>
    <row r="894">
      <c r="A894" s="452"/>
      <c r="B894" s="45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  <c r="IB894" s="12"/>
      <c r="IC894" s="12"/>
      <c r="ID894" s="12"/>
      <c r="IE894" s="12"/>
      <c r="IF894" s="12"/>
      <c r="IG894" s="12"/>
      <c r="IH894" s="12"/>
      <c r="II894" s="12"/>
      <c r="IJ894" s="12"/>
      <c r="IK894" s="12"/>
      <c r="IL894" s="12"/>
      <c r="IM894" s="12"/>
      <c r="IN894" s="12"/>
      <c r="IO894" s="12"/>
      <c r="IP894" s="12"/>
      <c r="IQ894" s="12"/>
      <c r="IR894" s="12"/>
      <c r="IS894" s="12"/>
      <c r="IT894" s="12"/>
      <c r="IU894" s="12"/>
      <c r="IV894" s="12"/>
      <c r="IW894" s="12"/>
      <c r="IX894" s="12"/>
      <c r="IY894" s="12"/>
      <c r="IZ894" s="12"/>
      <c r="JA894" s="12"/>
      <c r="JB894" s="12"/>
      <c r="JC894" s="12"/>
      <c r="JD894" s="12"/>
      <c r="JE894" s="12"/>
      <c r="JF894" s="12"/>
      <c r="JG894" s="12"/>
      <c r="JH894" s="12"/>
      <c r="JI894" s="12"/>
      <c r="JJ894" s="12"/>
      <c r="JK894" s="12"/>
      <c r="JL894" s="12"/>
      <c r="JM894" s="12"/>
      <c r="JN894" s="12"/>
      <c r="JO894" s="12"/>
      <c r="JP894" s="12"/>
      <c r="JQ894" s="12"/>
      <c r="JR894" s="12"/>
      <c r="JS894" s="12"/>
      <c r="JT894" s="12"/>
      <c r="JU894" s="12"/>
      <c r="JV894" s="12"/>
      <c r="JW894" s="12"/>
      <c r="JX894" s="12"/>
      <c r="JY894" s="12"/>
      <c r="JZ894" s="12"/>
      <c r="KA894" s="12"/>
      <c r="KB894" s="12"/>
      <c r="KC894" s="12"/>
      <c r="KD894" s="12"/>
      <c r="KE894" s="12"/>
      <c r="KF894" s="12"/>
      <c r="KG894" s="12"/>
      <c r="KH894" s="12"/>
      <c r="KI894" s="12"/>
      <c r="KJ894" s="12"/>
      <c r="KK894" s="12"/>
      <c r="KL894" s="12"/>
      <c r="KM894" s="12"/>
      <c r="KN894" s="12"/>
      <c r="KO894" s="12"/>
      <c r="KP894" s="12"/>
      <c r="KQ894" s="12"/>
      <c r="KR894" s="12"/>
      <c r="KS894" s="12"/>
      <c r="KT894" s="12"/>
      <c r="KU894" s="12"/>
      <c r="KV894" s="12"/>
      <c r="KW894" s="12"/>
      <c r="KX894" s="12"/>
      <c r="KY894" s="12"/>
      <c r="KZ894" s="12"/>
      <c r="LA894" s="12"/>
      <c r="LB894" s="12"/>
      <c r="LC894" s="12"/>
      <c r="LD894" s="12"/>
      <c r="LE894" s="12"/>
      <c r="LF894" s="12"/>
      <c r="LG894" s="12"/>
      <c r="LH894" s="12"/>
      <c r="LI894" s="12"/>
      <c r="LJ894" s="12"/>
      <c r="LK894" s="12"/>
      <c r="LL894" s="12"/>
      <c r="LM894" s="12"/>
      <c r="LN894" s="12"/>
      <c r="LO894" s="12"/>
      <c r="LP894" s="12"/>
      <c r="LQ894" s="12"/>
      <c r="LR894" s="12"/>
      <c r="LS894" s="12"/>
      <c r="LT894" s="12"/>
      <c r="LU894" s="12"/>
      <c r="LV894" s="12"/>
      <c r="LW894" s="12"/>
      <c r="LX894" s="12"/>
      <c r="LY894" s="12"/>
      <c r="LZ894" s="12"/>
      <c r="MA894" s="12"/>
      <c r="MB894" s="12"/>
      <c r="MC894" s="12"/>
      <c r="MD894" s="12"/>
      <c r="ME894" s="12"/>
      <c r="MF894" s="12"/>
      <c r="MG894" s="12"/>
      <c r="MH894" s="12"/>
      <c r="MI894" s="12"/>
      <c r="MJ894" s="12"/>
      <c r="MK894" s="12"/>
      <c r="ML894" s="12"/>
      <c r="MM894" s="12"/>
      <c r="MN894" s="12"/>
      <c r="MO894" s="12"/>
      <c r="MP894" s="12"/>
      <c r="MQ894" s="12"/>
      <c r="MR894" s="12"/>
      <c r="MS894" s="12"/>
      <c r="MT894" s="12"/>
      <c r="MU894" s="12"/>
      <c r="MV894" s="12"/>
      <c r="MW894" s="12"/>
      <c r="MX894" s="12"/>
      <c r="MY894" s="12"/>
      <c r="MZ894" s="12"/>
      <c r="NA894" s="12"/>
      <c r="NB894" s="12"/>
      <c r="NC894" s="12"/>
      <c r="ND894" s="12"/>
      <c r="NE894" s="12"/>
      <c r="NF894" s="12"/>
      <c r="NG894" s="12"/>
      <c r="NH894" s="12"/>
      <c r="NI894" s="12"/>
      <c r="NJ894" s="12"/>
      <c r="NK894" s="12"/>
      <c r="NL894" s="12"/>
      <c r="NM894" s="12"/>
      <c r="NN894" s="12"/>
      <c r="NO894" s="12"/>
      <c r="NP894" s="12"/>
      <c r="NQ894" s="12"/>
      <c r="NR894" s="12"/>
      <c r="NS894" s="12"/>
      <c r="NT894" s="12"/>
      <c r="NU894" s="12"/>
      <c r="NV894" s="12"/>
      <c r="NW894" s="12"/>
      <c r="NX894" s="12"/>
      <c r="NY894" s="12"/>
      <c r="NZ894" s="12"/>
      <c r="OA894" s="12"/>
      <c r="OB894" s="12"/>
      <c r="OC894" s="12"/>
      <c r="OD894" s="12"/>
      <c r="OE894" s="12"/>
      <c r="OF894" s="12"/>
      <c r="OG894" s="12"/>
      <c r="OH894" s="12"/>
      <c r="OI894" s="12"/>
      <c r="OJ894" s="12"/>
      <c r="OK894" s="12"/>
      <c r="OL894" s="12"/>
      <c r="OM894" s="12"/>
      <c r="ON894" s="12"/>
      <c r="OO894" s="12"/>
      <c r="OP894" s="12"/>
      <c r="OQ894" s="12"/>
      <c r="OR894" s="12"/>
      <c r="OS894" s="12"/>
      <c r="OT894" s="12"/>
      <c r="OU894" s="12"/>
      <c r="OV894" s="12"/>
      <c r="OW894" s="12"/>
      <c r="OX894" s="12"/>
      <c r="OY894" s="12"/>
      <c r="OZ894" s="12"/>
      <c r="PA894" s="12"/>
      <c r="PB894" s="12"/>
      <c r="PC894" s="12"/>
      <c r="PD894" s="12"/>
      <c r="PE894" s="12"/>
      <c r="PF894" s="12"/>
      <c r="PG894" s="12"/>
      <c r="PH894" s="12"/>
      <c r="PI894" s="12"/>
      <c r="PJ894" s="12"/>
      <c r="PK894" s="12"/>
      <c r="PL894" s="12"/>
      <c r="PM894" s="12"/>
      <c r="PN894" s="12"/>
      <c r="PO894" s="12"/>
      <c r="PP894" s="12"/>
    </row>
    <row r="895">
      <c r="A895" s="452"/>
      <c r="B895" s="45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  <c r="IB895" s="12"/>
      <c r="IC895" s="12"/>
      <c r="ID895" s="12"/>
      <c r="IE895" s="12"/>
      <c r="IF895" s="12"/>
      <c r="IG895" s="12"/>
      <c r="IH895" s="12"/>
      <c r="II895" s="12"/>
      <c r="IJ895" s="12"/>
      <c r="IK895" s="12"/>
      <c r="IL895" s="12"/>
      <c r="IM895" s="12"/>
      <c r="IN895" s="12"/>
      <c r="IO895" s="12"/>
      <c r="IP895" s="12"/>
      <c r="IQ895" s="12"/>
      <c r="IR895" s="12"/>
      <c r="IS895" s="12"/>
      <c r="IT895" s="12"/>
      <c r="IU895" s="12"/>
      <c r="IV895" s="12"/>
      <c r="IW895" s="12"/>
      <c r="IX895" s="12"/>
      <c r="IY895" s="12"/>
      <c r="IZ895" s="12"/>
      <c r="JA895" s="12"/>
      <c r="JB895" s="12"/>
      <c r="JC895" s="12"/>
      <c r="JD895" s="12"/>
      <c r="JE895" s="12"/>
      <c r="JF895" s="12"/>
      <c r="JG895" s="12"/>
      <c r="JH895" s="12"/>
      <c r="JI895" s="12"/>
      <c r="JJ895" s="12"/>
      <c r="JK895" s="12"/>
      <c r="JL895" s="12"/>
      <c r="JM895" s="12"/>
      <c r="JN895" s="12"/>
      <c r="JO895" s="12"/>
      <c r="JP895" s="12"/>
      <c r="JQ895" s="12"/>
      <c r="JR895" s="12"/>
      <c r="JS895" s="12"/>
      <c r="JT895" s="12"/>
      <c r="JU895" s="12"/>
      <c r="JV895" s="12"/>
      <c r="JW895" s="12"/>
      <c r="JX895" s="12"/>
      <c r="JY895" s="12"/>
      <c r="JZ895" s="12"/>
      <c r="KA895" s="12"/>
      <c r="KB895" s="12"/>
      <c r="KC895" s="12"/>
      <c r="KD895" s="12"/>
      <c r="KE895" s="12"/>
      <c r="KF895" s="12"/>
      <c r="KG895" s="12"/>
      <c r="KH895" s="12"/>
      <c r="KI895" s="12"/>
      <c r="KJ895" s="12"/>
      <c r="KK895" s="12"/>
      <c r="KL895" s="12"/>
      <c r="KM895" s="12"/>
      <c r="KN895" s="12"/>
      <c r="KO895" s="12"/>
      <c r="KP895" s="12"/>
      <c r="KQ895" s="12"/>
      <c r="KR895" s="12"/>
      <c r="KS895" s="12"/>
      <c r="KT895" s="12"/>
      <c r="KU895" s="12"/>
      <c r="KV895" s="12"/>
      <c r="KW895" s="12"/>
      <c r="KX895" s="12"/>
      <c r="KY895" s="12"/>
      <c r="KZ895" s="12"/>
      <c r="LA895" s="12"/>
      <c r="LB895" s="12"/>
      <c r="LC895" s="12"/>
      <c r="LD895" s="12"/>
      <c r="LE895" s="12"/>
      <c r="LF895" s="12"/>
      <c r="LG895" s="12"/>
      <c r="LH895" s="12"/>
      <c r="LI895" s="12"/>
      <c r="LJ895" s="12"/>
      <c r="LK895" s="12"/>
      <c r="LL895" s="12"/>
      <c r="LM895" s="12"/>
      <c r="LN895" s="12"/>
      <c r="LO895" s="12"/>
      <c r="LP895" s="12"/>
      <c r="LQ895" s="12"/>
      <c r="LR895" s="12"/>
      <c r="LS895" s="12"/>
      <c r="LT895" s="12"/>
      <c r="LU895" s="12"/>
      <c r="LV895" s="12"/>
      <c r="LW895" s="12"/>
      <c r="LX895" s="12"/>
      <c r="LY895" s="12"/>
      <c r="LZ895" s="12"/>
      <c r="MA895" s="12"/>
      <c r="MB895" s="12"/>
      <c r="MC895" s="12"/>
      <c r="MD895" s="12"/>
      <c r="ME895" s="12"/>
      <c r="MF895" s="12"/>
      <c r="MG895" s="12"/>
      <c r="MH895" s="12"/>
      <c r="MI895" s="12"/>
      <c r="MJ895" s="12"/>
      <c r="MK895" s="12"/>
      <c r="ML895" s="12"/>
      <c r="MM895" s="12"/>
      <c r="MN895" s="12"/>
      <c r="MO895" s="12"/>
      <c r="MP895" s="12"/>
      <c r="MQ895" s="12"/>
      <c r="MR895" s="12"/>
      <c r="MS895" s="12"/>
      <c r="MT895" s="12"/>
      <c r="MU895" s="12"/>
      <c r="MV895" s="12"/>
      <c r="MW895" s="12"/>
      <c r="MX895" s="12"/>
      <c r="MY895" s="12"/>
      <c r="MZ895" s="12"/>
      <c r="NA895" s="12"/>
      <c r="NB895" s="12"/>
      <c r="NC895" s="12"/>
      <c r="ND895" s="12"/>
      <c r="NE895" s="12"/>
      <c r="NF895" s="12"/>
      <c r="NG895" s="12"/>
      <c r="NH895" s="12"/>
      <c r="NI895" s="12"/>
      <c r="NJ895" s="12"/>
      <c r="NK895" s="12"/>
      <c r="NL895" s="12"/>
      <c r="NM895" s="12"/>
      <c r="NN895" s="12"/>
      <c r="NO895" s="12"/>
      <c r="NP895" s="12"/>
      <c r="NQ895" s="12"/>
      <c r="NR895" s="12"/>
      <c r="NS895" s="12"/>
      <c r="NT895" s="12"/>
      <c r="NU895" s="12"/>
      <c r="NV895" s="12"/>
      <c r="NW895" s="12"/>
      <c r="NX895" s="12"/>
      <c r="NY895" s="12"/>
      <c r="NZ895" s="12"/>
      <c r="OA895" s="12"/>
      <c r="OB895" s="12"/>
      <c r="OC895" s="12"/>
      <c r="OD895" s="12"/>
      <c r="OE895" s="12"/>
      <c r="OF895" s="12"/>
      <c r="OG895" s="12"/>
      <c r="OH895" s="12"/>
      <c r="OI895" s="12"/>
      <c r="OJ895" s="12"/>
      <c r="OK895" s="12"/>
      <c r="OL895" s="12"/>
      <c r="OM895" s="12"/>
      <c r="ON895" s="12"/>
      <c r="OO895" s="12"/>
      <c r="OP895" s="12"/>
      <c r="OQ895" s="12"/>
      <c r="OR895" s="12"/>
      <c r="OS895" s="12"/>
      <c r="OT895" s="12"/>
      <c r="OU895" s="12"/>
      <c r="OV895" s="12"/>
      <c r="OW895" s="12"/>
      <c r="OX895" s="12"/>
      <c r="OY895" s="12"/>
      <c r="OZ895" s="12"/>
      <c r="PA895" s="12"/>
      <c r="PB895" s="12"/>
      <c r="PC895" s="12"/>
      <c r="PD895" s="12"/>
      <c r="PE895" s="12"/>
      <c r="PF895" s="12"/>
      <c r="PG895" s="12"/>
      <c r="PH895" s="12"/>
      <c r="PI895" s="12"/>
      <c r="PJ895" s="12"/>
      <c r="PK895" s="12"/>
      <c r="PL895" s="12"/>
      <c r="PM895" s="12"/>
      <c r="PN895" s="12"/>
      <c r="PO895" s="12"/>
      <c r="PP895" s="12"/>
    </row>
    <row r="896">
      <c r="A896" s="452"/>
      <c r="B896" s="45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  <c r="IB896" s="12"/>
      <c r="IC896" s="12"/>
      <c r="ID896" s="12"/>
      <c r="IE896" s="12"/>
      <c r="IF896" s="12"/>
      <c r="IG896" s="12"/>
      <c r="IH896" s="12"/>
      <c r="II896" s="12"/>
      <c r="IJ896" s="12"/>
      <c r="IK896" s="12"/>
      <c r="IL896" s="12"/>
      <c r="IM896" s="12"/>
      <c r="IN896" s="12"/>
      <c r="IO896" s="12"/>
      <c r="IP896" s="12"/>
      <c r="IQ896" s="12"/>
      <c r="IR896" s="12"/>
      <c r="IS896" s="12"/>
      <c r="IT896" s="12"/>
      <c r="IU896" s="12"/>
      <c r="IV896" s="12"/>
      <c r="IW896" s="12"/>
      <c r="IX896" s="12"/>
      <c r="IY896" s="12"/>
      <c r="IZ896" s="12"/>
      <c r="JA896" s="12"/>
      <c r="JB896" s="12"/>
      <c r="JC896" s="12"/>
      <c r="JD896" s="12"/>
      <c r="JE896" s="12"/>
      <c r="JF896" s="12"/>
      <c r="JG896" s="12"/>
      <c r="JH896" s="12"/>
      <c r="JI896" s="12"/>
      <c r="JJ896" s="12"/>
      <c r="JK896" s="12"/>
      <c r="JL896" s="12"/>
      <c r="JM896" s="12"/>
      <c r="JN896" s="12"/>
      <c r="JO896" s="12"/>
      <c r="JP896" s="12"/>
      <c r="JQ896" s="12"/>
      <c r="JR896" s="12"/>
      <c r="JS896" s="12"/>
      <c r="JT896" s="12"/>
      <c r="JU896" s="12"/>
      <c r="JV896" s="12"/>
      <c r="JW896" s="12"/>
      <c r="JX896" s="12"/>
      <c r="JY896" s="12"/>
      <c r="JZ896" s="12"/>
      <c r="KA896" s="12"/>
      <c r="KB896" s="12"/>
      <c r="KC896" s="12"/>
      <c r="KD896" s="12"/>
      <c r="KE896" s="12"/>
      <c r="KF896" s="12"/>
      <c r="KG896" s="12"/>
      <c r="KH896" s="12"/>
      <c r="KI896" s="12"/>
      <c r="KJ896" s="12"/>
      <c r="KK896" s="12"/>
      <c r="KL896" s="12"/>
      <c r="KM896" s="12"/>
      <c r="KN896" s="12"/>
      <c r="KO896" s="12"/>
      <c r="KP896" s="12"/>
      <c r="KQ896" s="12"/>
      <c r="KR896" s="12"/>
      <c r="KS896" s="12"/>
      <c r="KT896" s="12"/>
      <c r="KU896" s="12"/>
      <c r="KV896" s="12"/>
      <c r="KW896" s="12"/>
      <c r="KX896" s="12"/>
      <c r="KY896" s="12"/>
      <c r="KZ896" s="12"/>
      <c r="LA896" s="12"/>
      <c r="LB896" s="12"/>
      <c r="LC896" s="12"/>
      <c r="LD896" s="12"/>
      <c r="LE896" s="12"/>
      <c r="LF896" s="12"/>
      <c r="LG896" s="12"/>
      <c r="LH896" s="12"/>
      <c r="LI896" s="12"/>
      <c r="LJ896" s="12"/>
      <c r="LK896" s="12"/>
      <c r="LL896" s="12"/>
      <c r="LM896" s="12"/>
      <c r="LN896" s="12"/>
      <c r="LO896" s="12"/>
      <c r="LP896" s="12"/>
      <c r="LQ896" s="12"/>
      <c r="LR896" s="12"/>
      <c r="LS896" s="12"/>
      <c r="LT896" s="12"/>
      <c r="LU896" s="12"/>
      <c r="LV896" s="12"/>
      <c r="LW896" s="12"/>
      <c r="LX896" s="12"/>
      <c r="LY896" s="12"/>
      <c r="LZ896" s="12"/>
      <c r="MA896" s="12"/>
      <c r="MB896" s="12"/>
      <c r="MC896" s="12"/>
      <c r="MD896" s="12"/>
      <c r="ME896" s="12"/>
      <c r="MF896" s="12"/>
      <c r="MG896" s="12"/>
      <c r="MH896" s="12"/>
      <c r="MI896" s="12"/>
      <c r="MJ896" s="12"/>
      <c r="MK896" s="12"/>
      <c r="ML896" s="12"/>
      <c r="MM896" s="12"/>
      <c r="MN896" s="12"/>
      <c r="MO896" s="12"/>
      <c r="MP896" s="12"/>
      <c r="MQ896" s="12"/>
      <c r="MR896" s="12"/>
      <c r="MS896" s="12"/>
      <c r="MT896" s="12"/>
      <c r="MU896" s="12"/>
      <c r="MV896" s="12"/>
      <c r="MW896" s="12"/>
      <c r="MX896" s="12"/>
      <c r="MY896" s="12"/>
      <c r="MZ896" s="12"/>
      <c r="NA896" s="12"/>
      <c r="NB896" s="12"/>
      <c r="NC896" s="12"/>
      <c r="ND896" s="12"/>
      <c r="NE896" s="12"/>
      <c r="NF896" s="12"/>
      <c r="NG896" s="12"/>
      <c r="NH896" s="12"/>
      <c r="NI896" s="12"/>
      <c r="NJ896" s="12"/>
      <c r="NK896" s="12"/>
      <c r="NL896" s="12"/>
      <c r="NM896" s="12"/>
      <c r="NN896" s="12"/>
      <c r="NO896" s="12"/>
      <c r="NP896" s="12"/>
      <c r="NQ896" s="12"/>
      <c r="NR896" s="12"/>
      <c r="NS896" s="12"/>
      <c r="NT896" s="12"/>
      <c r="NU896" s="12"/>
      <c r="NV896" s="12"/>
      <c r="NW896" s="12"/>
      <c r="NX896" s="12"/>
      <c r="NY896" s="12"/>
      <c r="NZ896" s="12"/>
      <c r="OA896" s="12"/>
      <c r="OB896" s="12"/>
      <c r="OC896" s="12"/>
      <c r="OD896" s="12"/>
      <c r="OE896" s="12"/>
      <c r="OF896" s="12"/>
      <c r="OG896" s="12"/>
      <c r="OH896" s="12"/>
      <c r="OI896" s="12"/>
      <c r="OJ896" s="12"/>
      <c r="OK896" s="12"/>
      <c r="OL896" s="12"/>
      <c r="OM896" s="12"/>
      <c r="ON896" s="12"/>
      <c r="OO896" s="12"/>
      <c r="OP896" s="12"/>
      <c r="OQ896" s="12"/>
      <c r="OR896" s="12"/>
      <c r="OS896" s="12"/>
      <c r="OT896" s="12"/>
      <c r="OU896" s="12"/>
      <c r="OV896" s="12"/>
      <c r="OW896" s="12"/>
      <c r="OX896" s="12"/>
      <c r="OY896" s="12"/>
      <c r="OZ896" s="12"/>
      <c r="PA896" s="12"/>
      <c r="PB896" s="12"/>
      <c r="PC896" s="12"/>
      <c r="PD896" s="12"/>
      <c r="PE896" s="12"/>
      <c r="PF896" s="12"/>
      <c r="PG896" s="12"/>
      <c r="PH896" s="12"/>
      <c r="PI896" s="12"/>
      <c r="PJ896" s="12"/>
      <c r="PK896" s="12"/>
      <c r="PL896" s="12"/>
      <c r="PM896" s="12"/>
      <c r="PN896" s="12"/>
      <c r="PO896" s="12"/>
      <c r="PP896" s="12"/>
    </row>
    <row r="897">
      <c r="A897" s="452"/>
      <c r="B897" s="45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  <c r="IB897" s="12"/>
      <c r="IC897" s="12"/>
      <c r="ID897" s="12"/>
      <c r="IE897" s="12"/>
      <c r="IF897" s="12"/>
      <c r="IG897" s="12"/>
      <c r="IH897" s="12"/>
      <c r="II897" s="12"/>
      <c r="IJ897" s="12"/>
      <c r="IK897" s="12"/>
      <c r="IL897" s="12"/>
      <c r="IM897" s="12"/>
      <c r="IN897" s="12"/>
      <c r="IO897" s="12"/>
      <c r="IP897" s="12"/>
      <c r="IQ897" s="12"/>
      <c r="IR897" s="12"/>
      <c r="IS897" s="12"/>
      <c r="IT897" s="12"/>
      <c r="IU897" s="12"/>
      <c r="IV897" s="12"/>
      <c r="IW897" s="12"/>
      <c r="IX897" s="12"/>
      <c r="IY897" s="12"/>
      <c r="IZ897" s="12"/>
      <c r="JA897" s="12"/>
      <c r="JB897" s="12"/>
      <c r="JC897" s="12"/>
      <c r="JD897" s="12"/>
      <c r="JE897" s="12"/>
      <c r="JF897" s="12"/>
      <c r="JG897" s="12"/>
      <c r="JH897" s="12"/>
      <c r="JI897" s="12"/>
      <c r="JJ897" s="12"/>
      <c r="JK897" s="12"/>
      <c r="JL897" s="12"/>
      <c r="JM897" s="12"/>
      <c r="JN897" s="12"/>
      <c r="JO897" s="12"/>
      <c r="JP897" s="12"/>
      <c r="JQ897" s="12"/>
      <c r="JR897" s="12"/>
      <c r="JS897" s="12"/>
      <c r="JT897" s="12"/>
      <c r="JU897" s="12"/>
      <c r="JV897" s="12"/>
      <c r="JW897" s="12"/>
      <c r="JX897" s="12"/>
      <c r="JY897" s="12"/>
      <c r="JZ897" s="12"/>
      <c r="KA897" s="12"/>
      <c r="KB897" s="12"/>
      <c r="KC897" s="12"/>
      <c r="KD897" s="12"/>
      <c r="KE897" s="12"/>
      <c r="KF897" s="12"/>
      <c r="KG897" s="12"/>
      <c r="KH897" s="12"/>
      <c r="KI897" s="12"/>
      <c r="KJ897" s="12"/>
      <c r="KK897" s="12"/>
      <c r="KL897" s="12"/>
      <c r="KM897" s="12"/>
      <c r="KN897" s="12"/>
      <c r="KO897" s="12"/>
      <c r="KP897" s="12"/>
      <c r="KQ897" s="12"/>
      <c r="KR897" s="12"/>
      <c r="KS897" s="12"/>
      <c r="KT897" s="12"/>
      <c r="KU897" s="12"/>
      <c r="KV897" s="12"/>
      <c r="KW897" s="12"/>
      <c r="KX897" s="12"/>
      <c r="KY897" s="12"/>
      <c r="KZ897" s="12"/>
      <c r="LA897" s="12"/>
      <c r="LB897" s="12"/>
      <c r="LC897" s="12"/>
      <c r="LD897" s="12"/>
      <c r="LE897" s="12"/>
      <c r="LF897" s="12"/>
      <c r="LG897" s="12"/>
      <c r="LH897" s="12"/>
      <c r="LI897" s="12"/>
      <c r="LJ897" s="12"/>
      <c r="LK897" s="12"/>
      <c r="LL897" s="12"/>
      <c r="LM897" s="12"/>
      <c r="LN897" s="12"/>
      <c r="LO897" s="12"/>
      <c r="LP897" s="12"/>
      <c r="LQ897" s="12"/>
      <c r="LR897" s="12"/>
      <c r="LS897" s="12"/>
      <c r="LT897" s="12"/>
      <c r="LU897" s="12"/>
      <c r="LV897" s="12"/>
      <c r="LW897" s="12"/>
      <c r="LX897" s="12"/>
      <c r="LY897" s="12"/>
      <c r="LZ897" s="12"/>
      <c r="MA897" s="12"/>
      <c r="MB897" s="12"/>
      <c r="MC897" s="12"/>
      <c r="MD897" s="12"/>
      <c r="ME897" s="12"/>
      <c r="MF897" s="12"/>
      <c r="MG897" s="12"/>
      <c r="MH897" s="12"/>
      <c r="MI897" s="12"/>
      <c r="MJ897" s="12"/>
      <c r="MK897" s="12"/>
      <c r="ML897" s="12"/>
      <c r="MM897" s="12"/>
      <c r="MN897" s="12"/>
      <c r="MO897" s="12"/>
      <c r="MP897" s="12"/>
      <c r="MQ897" s="12"/>
      <c r="MR897" s="12"/>
      <c r="MS897" s="12"/>
      <c r="MT897" s="12"/>
      <c r="MU897" s="12"/>
      <c r="MV897" s="12"/>
      <c r="MW897" s="12"/>
      <c r="MX897" s="12"/>
      <c r="MY897" s="12"/>
      <c r="MZ897" s="12"/>
      <c r="NA897" s="12"/>
      <c r="NB897" s="12"/>
      <c r="NC897" s="12"/>
      <c r="ND897" s="12"/>
      <c r="NE897" s="12"/>
      <c r="NF897" s="12"/>
      <c r="NG897" s="12"/>
      <c r="NH897" s="12"/>
      <c r="NI897" s="12"/>
      <c r="NJ897" s="12"/>
      <c r="NK897" s="12"/>
      <c r="NL897" s="12"/>
      <c r="NM897" s="12"/>
      <c r="NN897" s="12"/>
      <c r="NO897" s="12"/>
      <c r="NP897" s="12"/>
      <c r="NQ897" s="12"/>
      <c r="NR897" s="12"/>
      <c r="NS897" s="12"/>
      <c r="NT897" s="12"/>
      <c r="NU897" s="12"/>
      <c r="NV897" s="12"/>
      <c r="NW897" s="12"/>
      <c r="NX897" s="12"/>
      <c r="NY897" s="12"/>
      <c r="NZ897" s="12"/>
      <c r="OA897" s="12"/>
      <c r="OB897" s="12"/>
      <c r="OC897" s="12"/>
      <c r="OD897" s="12"/>
      <c r="OE897" s="12"/>
      <c r="OF897" s="12"/>
      <c r="OG897" s="12"/>
      <c r="OH897" s="12"/>
      <c r="OI897" s="12"/>
      <c r="OJ897" s="12"/>
      <c r="OK897" s="12"/>
      <c r="OL897" s="12"/>
      <c r="OM897" s="12"/>
      <c r="ON897" s="12"/>
      <c r="OO897" s="12"/>
      <c r="OP897" s="12"/>
      <c r="OQ897" s="12"/>
      <c r="OR897" s="12"/>
      <c r="OS897" s="12"/>
      <c r="OT897" s="12"/>
      <c r="OU897" s="12"/>
      <c r="OV897" s="12"/>
      <c r="OW897" s="12"/>
      <c r="OX897" s="12"/>
      <c r="OY897" s="12"/>
      <c r="OZ897" s="12"/>
      <c r="PA897" s="12"/>
      <c r="PB897" s="12"/>
      <c r="PC897" s="12"/>
      <c r="PD897" s="12"/>
      <c r="PE897" s="12"/>
      <c r="PF897" s="12"/>
      <c r="PG897" s="12"/>
      <c r="PH897" s="12"/>
      <c r="PI897" s="12"/>
      <c r="PJ897" s="12"/>
      <c r="PK897" s="12"/>
      <c r="PL897" s="12"/>
      <c r="PM897" s="12"/>
      <c r="PN897" s="12"/>
      <c r="PO897" s="12"/>
      <c r="PP897" s="12"/>
    </row>
    <row r="898">
      <c r="A898" s="452"/>
      <c r="B898" s="45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  <c r="HZ898" s="12"/>
      <c r="IA898" s="12"/>
      <c r="IB898" s="12"/>
      <c r="IC898" s="12"/>
      <c r="ID898" s="12"/>
      <c r="IE898" s="12"/>
      <c r="IF898" s="12"/>
      <c r="IG898" s="12"/>
      <c r="IH898" s="12"/>
      <c r="II898" s="12"/>
      <c r="IJ898" s="12"/>
      <c r="IK898" s="12"/>
      <c r="IL898" s="12"/>
      <c r="IM898" s="12"/>
      <c r="IN898" s="12"/>
      <c r="IO898" s="12"/>
      <c r="IP898" s="12"/>
      <c r="IQ898" s="12"/>
      <c r="IR898" s="12"/>
      <c r="IS898" s="12"/>
      <c r="IT898" s="12"/>
      <c r="IU898" s="12"/>
      <c r="IV898" s="12"/>
      <c r="IW898" s="12"/>
      <c r="IX898" s="12"/>
      <c r="IY898" s="12"/>
      <c r="IZ898" s="12"/>
      <c r="JA898" s="12"/>
      <c r="JB898" s="12"/>
      <c r="JC898" s="12"/>
      <c r="JD898" s="12"/>
      <c r="JE898" s="12"/>
      <c r="JF898" s="12"/>
      <c r="JG898" s="12"/>
      <c r="JH898" s="12"/>
      <c r="JI898" s="12"/>
      <c r="JJ898" s="12"/>
      <c r="JK898" s="12"/>
      <c r="JL898" s="12"/>
      <c r="JM898" s="12"/>
      <c r="JN898" s="12"/>
      <c r="JO898" s="12"/>
      <c r="JP898" s="12"/>
      <c r="JQ898" s="12"/>
      <c r="JR898" s="12"/>
      <c r="JS898" s="12"/>
      <c r="JT898" s="12"/>
      <c r="JU898" s="12"/>
      <c r="JV898" s="12"/>
      <c r="JW898" s="12"/>
      <c r="JX898" s="12"/>
      <c r="JY898" s="12"/>
      <c r="JZ898" s="12"/>
      <c r="KA898" s="12"/>
      <c r="KB898" s="12"/>
      <c r="KC898" s="12"/>
      <c r="KD898" s="12"/>
      <c r="KE898" s="12"/>
      <c r="KF898" s="12"/>
      <c r="KG898" s="12"/>
      <c r="KH898" s="12"/>
      <c r="KI898" s="12"/>
      <c r="KJ898" s="12"/>
      <c r="KK898" s="12"/>
      <c r="KL898" s="12"/>
      <c r="KM898" s="12"/>
      <c r="KN898" s="12"/>
      <c r="KO898" s="12"/>
      <c r="KP898" s="12"/>
      <c r="KQ898" s="12"/>
      <c r="KR898" s="12"/>
      <c r="KS898" s="12"/>
      <c r="KT898" s="12"/>
      <c r="KU898" s="12"/>
      <c r="KV898" s="12"/>
      <c r="KW898" s="12"/>
      <c r="KX898" s="12"/>
      <c r="KY898" s="12"/>
      <c r="KZ898" s="12"/>
      <c r="LA898" s="12"/>
      <c r="LB898" s="12"/>
      <c r="LC898" s="12"/>
      <c r="LD898" s="12"/>
      <c r="LE898" s="12"/>
      <c r="LF898" s="12"/>
      <c r="LG898" s="12"/>
      <c r="LH898" s="12"/>
      <c r="LI898" s="12"/>
      <c r="LJ898" s="12"/>
      <c r="LK898" s="12"/>
      <c r="LL898" s="12"/>
      <c r="LM898" s="12"/>
      <c r="LN898" s="12"/>
      <c r="LO898" s="12"/>
      <c r="LP898" s="12"/>
      <c r="LQ898" s="12"/>
      <c r="LR898" s="12"/>
      <c r="LS898" s="12"/>
      <c r="LT898" s="12"/>
      <c r="LU898" s="12"/>
      <c r="LV898" s="12"/>
      <c r="LW898" s="12"/>
      <c r="LX898" s="12"/>
      <c r="LY898" s="12"/>
      <c r="LZ898" s="12"/>
      <c r="MA898" s="12"/>
      <c r="MB898" s="12"/>
      <c r="MC898" s="12"/>
      <c r="MD898" s="12"/>
      <c r="ME898" s="12"/>
      <c r="MF898" s="12"/>
      <c r="MG898" s="12"/>
      <c r="MH898" s="12"/>
      <c r="MI898" s="12"/>
      <c r="MJ898" s="12"/>
      <c r="MK898" s="12"/>
      <c r="ML898" s="12"/>
      <c r="MM898" s="12"/>
      <c r="MN898" s="12"/>
      <c r="MO898" s="12"/>
      <c r="MP898" s="12"/>
      <c r="MQ898" s="12"/>
      <c r="MR898" s="12"/>
      <c r="MS898" s="12"/>
      <c r="MT898" s="12"/>
      <c r="MU898" s="12"/>
      <c r="MV898" s="12"/>
      <c r="MW898" s="12"/>
      <c r="MX898" s="12"/>
      <c r="MY898" s="12"/>
      <c r="MZ898" s="12"/>
      <c r="NA898" s="12"/>
      <c r="NB898" s="12"/>
      <c r="NC898" s="12"/>
      <c r="ND898" s="12"/>
      <c r="NE898" s="12"/>
      <c r="NF898" s="12"/>
      <c r="NG898" s="12"/>
      <c r="NH898" s="12"/>
      <c r="NI898" s="12"/>
      <c r="NJ898" s="12"/>
      <c r="NK898" s="12"/>
      <c r="NL898" s="12"/>
      <c r="NM898" s="12"/>
      <c r="NN898" s="12"/>
      <c r="NO898" s="12"/>
      <c r="NP898" s="12"/>
      <c r="NQ898" s="12"/>
      <c r="NR898" s="12"/>
      <c r="NS898" s="12"/>
      <c r="NT898" s="12"/>
      <c r="NU898" s="12"/>
      <c r="NV898" s="12"/>
      <c r="NW898" s="12"/>
      <c r="NX898" s="12"/>
      <c r="NY898" s="12"/>
      <c r="NZ898" s="12"/>
      <c r="OA898" s="12"/>
      <c r="OB898" s="12"/>
      <c r="OC898" s="12"/>
      <c r="OD898" s="12"/>
      <c r="OE898" s="12"/>
      <c r="OF898" s="12"/>
      <c r="OG898" s="12"/>
      <c r="OH898" s="12"/>
      <c r="OI898" s="12"/>
      <c r="OJ898" s="12"/>
      <c r="OK898" s="12"/>
      <c r="OL898" s="12"/>
      <c r="OM898" s="12"/>
      <c r="ON898" s="12"/>
      <c r="OO898" s="12"/>
      <c r="OP898" s="12"/>
      <c r="OQ898" s="12"/>
      <c r="OR898" s="12"/>
      <c r="OS898" s="12"/>
      <c r="OT898" s="12"/>
      <c r="OU898" s="12"/>
      <c r="OV898" s="12"/>
      <c r="OW898" s="12"/>
      <c r="OX898" s="12"/>
      <c r="OY898" s="12"/>
      <c r="OZ898" s="12"/>
      <c r="PA898" s="12"/>
      <c r="PB898" s="12"/>
      <c r="PC898" s="12"/>
      <c r="PD898" s="12"/>
      <c r="PE898" s="12"/>
      <c r="PF898" s="12"/>
      <c r="PG898" s="12"/>
      <c r="PH898" s="12"/>
      <c r="PI898" s="12"/>
      <c r="PJ898" s="12"/>
      <c r="PK898" s="12"/>
      <c r="PL898" s="12"/>
      <c r="PM898" s="12"/>
      <c r="PN898" s="12"/>
      <c r="PO898" s="12"/>
      <c r="PP898" s="12"/>
    </row>
    <row r="899">
      <c r="A899" s="452"/>
      <c r="B899" s="45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12"/>
      <c r="GA899" s="12"/>
      <c r="GB899" s="12"/>
      <c r="GC899" s="12"/>
      <c r="GD899" s="12"/>
      <c r="GE899" s="12"/>
      <c r="GF899" s="12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12"/>
      <c r="HA899" s="12"/>
      <c r="HB899" s="12"/>
      <c r="HC899" s="12"/>
      <c r="HD899" s="12"/>
      <c r="HE899" s="12"/>
      <c r="HF899" s="12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  <c r="HZ899" s="12"/>
      <c r="IA899" s="12"/>
      <c r="IB899" s="12"/>
      <c r="IC899" s="12"/>
      <c r="ID899" s="12"/>
      <c r="IE899" s="12"/>
      <c r="IF899" s="12"/>
      <c r="IG899" s="12"/>
      <c r="IH899" s="12"/>
      <c r="II899" s="12"/>
      <c r="IJ899" s="12"/>
      <c r="IK899" s="12"/>
      <c r="IL899" s="12"/>
      <c r="IM899" s="12"/>
      <c r="IN899" s="12"/>
      <c r="IO899" s="12"/>
      <c r="IP899" s="12"/>
      <c r="IQ899" s="12"/>
      <c r="IR899" s="12"/>
      <c r="IS899" s="12"/>
      <c r="IT899" s="12"/>
      <c r="IU899" s="12"/>
      <c r="IV899" s="12"/>
      <c r="IW899" s="12"/>
      <c r="IX899" s="12"/>
      <c r="IY899" s="12"/>
      <c r="IZ899" s="12"/>
      <c r="JA899" s="12"/>
      <c r="JB899" s="12"/>
      <c r="JC899" s="12"/>
      <c r="JD899" s="12"/>
      <c r="JE899" s="12"/>
      <c r="JF899" s="12"/>
      <c r="JG899" s="12"/>
      <c r="JH899" s="12"/>
      <c r="JI899" s="12"/>
      <c r="JJ899" s="12"/>
      <c r="JK899" s="12"/>
      <c r="JL899" s="12"/>
      <c r="JM899" s="12"/>
      <c r="JN899" s="12"/>
      <c r="JO899" s="12"/>
      <c r="JP899" s="12"/>
      <c r="JQ899" s="12"/>
      <c r="JR899" s="12"/>
      <c r="JS899" s="12"/>
      <c r="JT899" s="12"/>
      <c r="JU899" s="12"/>
      <c r="JV899" s="12"/>
      <c r="JW899" s="12"/>
      <c r="JX899" s="12"/>
      <c r="JY899" s="12"/>
      <c r="JZ899" s="12"/>
      <c r="KA899" s="12"/>
      <c r="KB899" s="12"/>
      <c r="KC899" s="12"/>
      <c r="KD899" s="12"/>
      <c r="KE899" s="12"/>
      <c r="KF899" s="12"/>
      <c r="KG899" s="12"/>
      <c r="KH899" s="12"/>
      <c r="KI899" s="12"/>
      <c r="KJ899" s="12"/>
      <c r="KK899" s="12"/>
      <c r="KL899" s="12"/>
      <c r="KM899" s="12"/>
      <c r="KN899" s="12"/>
      <c r="KO899" s="12"/>
      <c r="KP899" s="12"/>
      <c r="KQ899" s="12"/>
      <c r="KR899" s="12"/>
      <c r="KS899" s="12"/>
      <c r="KT899" s="12"/>
      <c r="KU899" s="12"/>
      <c r="KV899" s="12"/>
      <c r="KW899" s="12"/>
      <c r="KX899" s="12"/>
      <c r="KY899" s="12"/>
      <c r="KZ899" s="12"/>
      <c r="LA899" s="12"/>
      <c r="LB899" s="12"/>
      <c r="LC899" s="12"/>
      <c r="LD899" s="12"/>
      <c r="LE899" s="12"/>
      <c r="LF899" s="12"/>
      <c r="LG899" s="12"/>
      <c r="LH899" s="12"/>
      <c r="LI899" s="12"/>
      <c r="LJ899" s="12"/>
      <c r="LK899" s="12"/>
      <c r="LL899" s="12"/>
      <c r="LM899" s="12"/>
      <c r="LN899" s="12"/>
      <c r="LO899" s="12"/>
      <c r="LP899" s="12"/>
      <c r="LQ899" s="12"/>
      <c r="LR899" s="12"/>
      <c r="LS899" s="12"/>
      <c r="LT899" s="12"/>
      <c r="LU899" s="12"/>
      <c r="LV899" s="12"/>
      <c r="LW899" s="12"/>
      <c r="LX899" s="12"/>
      <c r="LY899" s="12"/>
      <c r="LZ899" s="12"/>
      <c r="MA899" s="12"/>
      <c r="MB899" s="12"/>
      <c r="MC899" s="12"/>
      <c r="MD899" s="12"/>
      <c r="ME899" s="12"/>
      <c r="MF899" s="12"/>
      <c r="MG899" s="12"/>
      <c r="MH899" s="12"/>
      <c r="MI899" s="12"/>
      <c r="MJ899" s="12"/>
      <c r="MK899" s="12"/>
      <c r="ML899" s="12"/>
      <c r="MM899" s="12"/>
      <c r="MN899" s="12"/>
      <c r="MO899" s="12"/>
      <c r="MP899" s="12"/>
      <c r="MQ899" s="12"/>
      <c r="MR899" s="12"/>
      <c r="MS899" s="12"/>
      <c r="MT899" s="12"/>
      <c r="MU899" s="12"/>
      <c r="MV899" s="12"/>
      <c r="MW899" s="12"/>
      <c r="MX899" s="12"/>
      <c r="MY899" s="12"/>
      <c r="MZ899" s="12"/>
      <c r="NA899" s="12"/>
      <c r="NB899" s="12"/>
      <c r="NC899" s="12"/>
      <c r="ND899" s="12"/>
      <c r="NE899" s="12"/>
      <c r="NF899" s="12"/>
      <c r="NG899" s="12"/>
      <c r="NH899" s="12"/>
      <c r="NI899" s="12"/>
      <c r="NJ899" s="12"/>
      <c r="NK899" s="12"/>
      <c r="NL899" s="12"/>
      <c r="NM899" s="12"/>
      <c r="NN899" s="12"/>
      <c r="NO899" s="12"/>
      <c r="NP899" s="12"/>
      <c r="NQ899" s="12"/>
      <c r="NR899" s="12"/>
      <c r="NS899" s="12"/>
      <c r="NT899" s="12"/>
      <c r="NU899" s="12"/>
      <c r="NV899" s="12"/>
      <c r="NW899" s="12"/>
      <c r="NX899" s="12"/>
      <c r="NY899" s="12"/>
      <c r="NZ899" s="12"/>
      <c r="OA899" s="12"/>
      <c r="OB899" s="12"/>
      <c r="OC899" s="12"/>
      <c r="OD899" s="12"/>
      <c r="OE899" s="12"/>
      <c r="OF899" s="12"/>
      <c r="OG899" s="12"/>
      <c r="OH899" s="12"/>
      <c r="OI899" s="12"/>
      <c r="OJ899" s="12"/>
      <c r="OK899" s="12"/>
      <c r="OL899" s="12"/>
      <c r="OM899" s="12"/>
      <c r="ON899" s="12"/>
      <c r="OO899" s="12"/>
      <c r="OP899" s="12"/>
      <c r="OQ899" s="12"/>
      <c r="OR899" s="12"/>
      <c r="OS899" s="12"/>
      <c r="OT899" s="12"/>
      <c r="OU899" s="12"/>
      <c r="OV899" s="12"/>
      <c r="OW899" s="12"/>
      <c r="OX899" s="12"/>
      <c r="OY899" s="12"/>
      <c r="OZ899" s="12"/>
      <c r="PA899" s="12"/>
      <c r="PB899" s="12"/>
      <c r="PC899" s="12"/>
      <c r="PD899" s="12"/>
      <c r="PE899" s="12"/>
      <c r="PF899" s="12"/>
      <c r="PG899" s="12"/>
      <c r="PH899" s="12"/>
      <c r="PI899" s="12"/>
      <c r="PJ899" s="12"/>
      <c r="PK899" s="12"/>
      <c r="PL899" s="12"/>
      <c r="PM899" s="12"/>
      <c r="PN899" s="12"/>
      <c r="PO899" s="12"/>
      <c r="PP899" s="12"/>
    </row>
    <row r="900">
      <c r="A900" s="452"/>
      <c r="B900" s="45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  <c r="HZ900" s="12"/>
      <c r="IA900" s="12"/>
      <c r="IB900" s="12"/>
      <c r="IC900" s="12"/>
      <c r="ID900" s="12"/>
      <c r="IE900" s="12"/>
      <c r="IF900" s="12"/>
      <c r="IG900" s="12"/>
      <c r="IH900" s="12"/>
      <c r="II900" s="12"/>
      <c r="IJ900" s="12"/>
      <c r="IK900" s="12"/>
      <c r="IL900" s="12"/>
      <c r="IM900" s="12"/>
      <c r="IN900" s="12"/>
      <c r="IO900" s="12"/>
      <c r="IP900" s="12"/>
      <c r="IQ900" s="12"/>
      <c r="IR900" s="12"/>
      <c r="IS900" s="12"/>
      <c r="IT900" s="12"/>
      <c r="IU900" s="12"/>
      <c r="IV900" s="12"/>
      <c r="IW900" s="12"/>
      <c r="IX900" s="12"/>
      <c r="IY900" s="12"/>
      <c r="IZ900" s="12"/>
      <c r="JA900" s="12"/>
      <c r="JB900" s="12"/>
      <c r="JC900" s="12"/>
      <c r="JD900" s="12"/>
      <c r="JE900" s="12"/>
      <c r="JF900" s="12"/>
      <c r="JG900" s="12"/>
      <c r="JH900" s="12"/>
      <c r="JI900" s="12"/>
      <c r="JJ900" s="12"/>
      <c r="JK900" s="12"/>
      <c r="JL900" s="12"/>
      <c r="JM900" s="12"/>
      <c r="JN900" s="12"/>
      <c r="JO900" s="12"/>
      <c r="JP900" s="12"/>
      <c r="JQ900" s="12"/>
      <c r="JR900" s="12"/>
      <c r="JS900" s="12"/>
      <c r="JT900" s="12"/>
      <c r="JU900" s="12"/>
      <c r="JV900" s="12"/>
      <c r="JW900" s="12"/>
      <c r="JX900" s="12"/>
      <c r="JY900" s="12"/>
      <c r="JZ900" s="12"/>
      <c r="KA900" s="12"/>
      <c r="KB900" s="12"/>
      <c r="KC900" s="12"/>
      <c r="KD900" s="12"/>
      <c r="KE900" s="12"/>
      <c r="KF900" s="12"/>
      <c r="KG900" s="12"/>
      <c r="KH900" s="12"/>
      <c r="KI900" s="12"/>
      <c r="KJ900" s="12"/>
      <c r="KK900" s="12"/>
      <c r="KL900" s="12"/>
      <c r="KM900" s="12"/>
      <c r="KN900" s="12"/>
      <c r="KO900" s="12"/>
      <c r="KP900" s="12"/>
      <c r="KQ900" s="12"/>
      <c r="KR900" s="12"/>
      <c r="KS900" s="12"/>
      <c r="KT900" s="12"/>
      <c r="KU900" s="12"/>
      <c r="KV900" s="12"/>
      <c r="KW900" s="12"/>
      <c r="KX900" s="12"/>
      <c r="KY900" s="12"/>
      <c r="KZ900" s="12"/>
      <c r="LA900" s="12"/>
      <c r="LB900" s="12"/>
      <c r="LC900" s="12"/>
      <c r="LD900" s="12"/>
      <c r="LE900" s="12"/>
      <c r="LF900" s="12"/>
      <c r="LG900" s="12"/>
      <c r="LH900" s="12"/>
      <c r="LI900" s="12"/>
      <c r="LJ900" s="12"/>
      <c r="LK900" s="12"/>
      <c r="LL900" s="12"/>
      <c r="LM900" s="12"/>
      <c r="LN900" s="12"/>
      <c r="LO900" s="12"/>
      <c r="LP900" s="12"/>
      <c r="LQ900" s="12"/>
      <c r="LR900" s="12"/>
      <c r="LS900" s="12"/>
      <c r="LT900" s="12"/>
      <c r="LU900" s="12"/>
      <c r="LV900" s="12"/>
      <c r="LW900" s="12"/>
      <c r="LX900" s="12"/>
      <c r="LY900" s="12"/>
      <c r="LZ900" s="12"/>
      <c r="MA900" s="12"/>
      <c r="MB900" s="12"/>
      <c r="MC900" s="12"/>
      <c r="MD900" s="12"/>
      <c r="ME900" s="12"/>
      <c r="MF900" s="12"/>
      <c r="MG900" s="12"/>
      <c r="MH900" s="12"/>
      <c r="MI900" s="12"/>
      <c r="MJ900" s="12"/>
      <c r="MK900" s="12"/>
      <c r="ML900" s="12"/>
      <c r="MM900" s="12"/>
      <c r="MN900" s="12"/>
      <c r="MO900" s="12"/>
      <c r="MP900" s="12"/>
      <c r="MQ900" s="12"/>
      <c r="MR900" s="12"/>
      <c r="MS900" s="12"/>
      <c r="MT900" s="12"/>
      <c r="MU900" s="12"/>
      <c r="MV900" s="12"/>
      <c r="MW900" s="12"/>
      <c r="MX900" s="12"/>
      <c r="MY900" s="12"/>
      <c r="MZ900" s="12"/>
      <c r="NA900" s="12"/>
      <c r="NB900" s="12"/>
      <c r="NC900" s="12"/>
      <c r="ND900" s="12"/>
      <c r="NE900" s="12"/>
      <c r="NF900" s="12"/>
      <c r="NG900" s="12"/>
      <c r="NH900" s="12"/>
      <c r="NI900" s="12"/>
      <c r="NJ900" s="12"/>
      <c r="NK900" s="12"/>
      <c r="NL900" s="12"/>
      <c r="NM900" s="12"/>
      <c r="NN900" s="12"/>
      <c r="NO900" s="12"/>
      <c r="NP900" s="12"/>
      <c r="NQ900" s="12"/>
      <c r="NR900" s="12"/>
      <c r="NS900" s="12"/>
      <c r="NT900" s="12"/>
      <c r="NU900" s="12"/>
      <c r="NV900" s="12"/>
      <c r="NW900" s="12"/>
      <c r="NX900" s="12"/>
      <c r="NY900" s="12"/>
      <c r="NZ900" s="12"/>
      <c r="OA900" s="12"/>
      <c r="OB900" s="12"/>
      <c r="OC900" s="12"/>
      <c r="OD900" s="12"/>
      <c r="OE900" s="12"/>
      <c r="OF900" s="12"/>
      <c r="OG900" s="12"/>
      <c r="OH900" s="12"/>
      <c r="OI900" s="12"/>
      <c r="OJ900" s="12"/>
      <c r="OK900" s="12"/>
      <c r="OL900" s="12"/>
      <c r="OM900" s="12"/>
      <c r="ON900" s="12"/>
      <c r="OO900" s="12"/>
      <c r="OP900" s="12"/>
      <c r="OQ900" s="12"/>
      <c r="OR900" s="12"/>
      <c r="OS900" s="12"/>
      <c r="OT900" s="12"/>
      <c r="OU900" s="12"/>
      <c r="OV900" s="12"/>
      <c r="OW900" s="12"/>
      <c r="OX900" s="12"/>
      <c r="OY900" s="12"/>
      <c r="OZ900" s="12"/>
      <c r="PA900" s="12"/>
      <c r="PB900" s="12"/>
      <c r="PC900" s="12"/>
      <c r="PD900" s="12"/>
      <c r="PE900" s="12"/>
      <c r="PF900" s="12"/>
      <c r="PG900" s="12"/>
      <c r="PH900" s="12"/>
      <c r="PI900" s="12"/>
      <c r="PJ900" s="12"/>
      <c r="PK900" s="12"/>
      <c r="PL900" s="12"/>
      <c r="PM900" s="12"/>
      <c r="PN900" s="12"/>
      <c r="PO900" s="12"/>
      <c r="PP900" s="12"/>
    </row>
    <row r="901">
      <c r="A901" s="452"/>
      <c r="B901" s="45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  <c r="IB901" s="12"/>
      <c r="IC901" s="12"/>
      <c r="ID901" s="12"/>
      <c r="IE901" s="12"/>
      <c r="IF901" s="12"/>
      <c r="IG901" s="12"/>
      <c r="IH901" s="12"/>
      <c r="II901" s="12"/>
      <c r="IJ901" s="12"/>
      <c r="IK901" s="12"/>
      <c r="IL901" s="12"/>
      <c r="IM901" s="12"/>
      <c r="IN901" s="12"/>
      <c r="IO901" s="12"/>
      <c r="IP901" s="12"/>
      <c r="IQ901" s="12"/>
      <c r="IR901" s="12"/>
      <c r="IS901" s="12"/>
      <c r="IT901" s="12"/>
      <c r="IU901" s="12"/>
      <c r="IV901" s="12"/>
      <c r="IW901" s="12"/>
      <c r="IX901" s="12"/>
      <c r="IY901" s="12"/>
      <c r="IZ901" s="12"/>
      <c r="JA901" s="12"/>
      <c r="JB901" s="12"/>
      <c r="JC901" s="12"/>
      <c r="JD901" s="12"/>
      <c r="JE901" s="12"/>
      <c r="JF901" s="12"/>
      <c r="JG901" s="12"/>
      <c r="JH901" s="12"/>
      <c r="JI901" s="12"/>
      <c r="JJ901" s="12"/>
      <c r="JK901" s="12"/>
      <c r="JL901" s="12"/>
      <c r="JM901" s="12"/>
      <c r="JN901" s="12"/>
      <c r="JO901" s="12"/>
      <c r="JP901" s="12"/>
      <c r="JQ901" s="12"/>
      <c r="JR901" s="12"/>
      <c r="JS901" s="12"/>
      <c r="JT901" s="12"/>
      <c r="JU901" s="12"/>
      <c r="JV901" s="12"/>
      <c r="JW901" s="12"/>
      <c r="JX901" s="12"/>
      <c r="JY901" s="12"/>
      <c r="JZ901" s="12"/>
      <c r="KA901" s="12"/>
      <c r="KB901" s="12"/>
      <c r="KC901" s="12"/>
      <c r="KD901" s="12"/>
      <c r="KE901" s="12"/>
      <c r="KF901" s="12"/>
      <c r="KG901" s="12"/>
      <c r="KH901" s="12"/>
      <c r="KI901" s="12"/>
      <c r="KJ901" s="12"/>
      <c r="KK901" s="12"/>
      <c r="KL901" s="12"/>
      <c r="KM901" s="12"/>
      <c r="KN901" s="12"/>
      <c r="KO901" s="12"/>
      <c r="KP901" s="12"/>
      <c r="KQ901" s="12"/>
      <c r="KR901" s="12"/>
      <c r="KS901" s="12"/>
      <c r="KT901" s="12"/>
      <c r="KU901" s="12"/>
      <c r="KV901" s="12"/>
      <c r="KW901" s="12"/>
      <c r="KX901" s="12"/>
      <c r="KY901" s="12"/>
      <c r="KZ901" s="12"/>
      <c r="LA901" s="12"/>
      <c r="LB901" s="12"/>
      <c r="LC901" s="12"/>
      <c r="LD901" s="12"/>
      <c r="LE901" s="12"/>
      <c r="LF901" s="12"/>
      <c r="LG901" s="12"/>
      <c r="LH901" s="12"/>
      <c r="LI901" s="12"/>
      <c r="LJ901" s="12"/>
      <c r="LK901" s="12"/>
      <c r="LL901" s="12"/>
      <c r="LM901" s="12"/>
      <c r="LN901" s="12"/>
      <c r="LO901" s="12"/>
      <c r="LP901" s="12"/>
      <c r="LQ901" s="12"/>
      <c r="LR901" s="12"/>
      <c r="LS901" s="12"/>
      <c r="LT901" s="12"/>
      <c r="LU901" s="12"/>
      <c r="LV901" s="12"/>
      <c r="LW901" s="12"/>
      <c r="LX901" s="12"/>
      <c r="LY901" s="12"/>
      <c r="LZ901" s="12"/>
      <c r="MA901" s="12"/>
      <c r="MB901" s="12"/>
      <c r="MC901" s="12"/>
      <c r="MD901" s="12"/>
      <c r="ME901" s="12"/>
      <c r="MF901" s="12"/>
      <c r="MG901" s="12"/>
      <c r="MH901" s="12"/>
      <c r="MI901" s="12"/>
      <c r="MJ901" s="12"/>
      <c r="MK901" s="12"/>
      <c r="ML901" s="12"/>
      <c r="MM901" s="12"/>
      <c r="MN901" s="12"/>
      <c r="MO901" s="12"/>
      <c r="MP901" s="12"/>
      <c r="MQ901" s="12"/>
      <c r="MR901" s="12"/>
      <c r="MS901" s="12"/>
      <c r="MT901" s="12"/>
      <c r="MU901" s="12"/>
      <c r="MV901" s="12"/>
      <c r="MW901" s="12"/>
      <c r="MX901" s="12"/>
      <c r="MY901" s="12"/>
      <c r="MZ901" s="12"/>
      <c r="NA901" s="12"/>
      <c r="NB901" s="12"/>
      <c r="NC901" s="12"/>
      <c r="ND901" s="12"/>
      <c r="NE901" s="12"/>
      <c r="NF901" s="12"/>
      <c r="NG901" s="12"/>
      <c r="NH901" s="12"/>
      <c r="NI901" s="12"/>
      <c r="NJ901" s="12"/>
      <c r="NK901" s="12"/>
      <c r="NL901" s="12"/>
      <c r="NM901" s="12"/>
      <c r="NN901" s="12"/>
      <c r="NO901" s="12"/>
      <c r="NP901" s="12"/>
      <c r="NQ901" s="12"/>
      <c r="NR901" s="12"/>
      <c r="NS901" s="12"/>
      <c r="NT901" s="12"/>
      <c r="NU901" s="12"/>
      <c r="NV901" s="12"/>
      <c r="NW901" s="12"/>
      <c r="NX901" s="12"/>
      <c r="NY901" s="12"/>
      <c r="NZ901" s="12"/>
      <c r="OA901" s="12"/>
      <c r="OB901" s="12"/>
      <c r="OC901" s="12"/>
      <c r="OD901" s="12"/>
      <c r="OE901" s="12"/>
      <c r="OF901" s="12"/>
      <c r="OG901" s="12"/>
      <c r="OH901" s="12"/>
      <c r="OI901" s="12"/>
      <c r="OJ901" s="12"/>
      <c r="OK901" s="12"/>
      <c r="OL901" s="12"/>
      <c r="OM901" s="12"/>
      <c r="ON901" s="12"/>
      <c r="OO901" s="12"/>
      <c r="OP901" s="12"/>
      <c r="OQ901" s="12"/>
      <c r="OR901" s="12"/>
      <c r="OS901" s="12"/>
      <c r="OT901" s="12"/>
      <c r="OU901" s="12"/>
      <c r="OV901" s="12"/>
      <c r="OW901" s="12"/>
      <c r="OX901" s="12"/>
      <c r="OY901" s="12"/>
      <c r="OZ901" s="12"/>
      <c r="PA901" s="12"/>
      <c r="PB901" s="12"/>
      <c r="PC901" s="12"/>
      <c r="PD901" s="12"/>
      <c r="PE901" s="12"/>
      <c r="PF901" s="12"/>
      <c r="PG901" s="12"/>
      <c r="PH901" s="12"/>
      <c r="PI901" s="12"/>
      <c r="PJ901" s="12"/>
      <c r="PK901" s="12"/>
      <c r="PL901" s="12"/>
      <c r="PM901" s="12"/>
      <c r="PN901" s="12"/>
      <c r="PO901" s="12"/>
      <c r="PP901" s="12"/>
    </row>
    <row r="902">
      <c r="A902" s="452"/>
      <c r="B902" s="45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  <c r="HZ902" s="12"/>
      <c r="IA902" s="12"/>
      <c r="IB902" s="12"/>
      <c r="IC902" s="12"/>
      <c r="ID902" s="12"/>
      <c r="IE902" s="12"/>
      <c r="IF902" s="12"/>
      <c r="IG902" s="12"/>
      <c r="IH902" s="12"/>
      <c r="II902" s="12"/>
      <c r="IJ902" s="12"/>
      <c r="IK902" s="12"/>
      <c r="IL902" s="12"/>
      <c r="IM902" s="12"/>
      <c r="IN902" s="12"/>
      <c r="IO902" s="12"/>
      <c r="IP902" s="12"/>
      <c r="IQ902" s="12"/>
      <c r="IR902" s="12"/>
      <c r="IS902" s="12"/>
      <c r="IT902" s="12"/>
      <c r="IU902" s="12"/>
      <c r="IV902" s="12"/>
      <c r="IW902" s="12"/>
      <c r="IX902" s="12"/>
      <c r="IY902" s="12"/>
      <c r="IZ902" s="12"/>
      <c r="JA902" s="12"/>
      <c r="JB902" s="12"/>
      <c r="JC902" s="12"/>
      <c r="JD902" s="12"/>
      <c r="JE902" s="12"/>
      <c r="JF902" s="12"/>
      <c r="JG902" s="12"/>
      <c r="JH902" s="12"/>
      <c r="JI902" s="12"/>
      <c r="JJ902" s="12"/>
      <c r="JK902" s="12"/>
      <c r="JL902" s="12"/>
      <c r="JM902" s="12"/>
      <c r="JN902" s="12"/>
      <c r="JO902" s="12"/>
      <c r="JP902" s="12"/>
      <c r="JQ902" s="12"/>
      <c r="JR902" s="12"/>
      <c r="JS902" s="12"/>
      <c r="JT902" s="12"/>
      <c r="JU902" s="12"/>
      <c r="JV902" s="12"/>
      <c r="JW902" s="12"/>
      <c r="JX902" s="12"/>
      <c r="JY902" s="12"/>
      <c r="JZ902" s="12"/>
      <c r="KA902" s="12"/>
      <c r="KB902" s="12"/>
      <c r="KC902" s="12"/>
      <c r="KD902" s="12"/>
      <c r="KE902" s="12"/>
      <c r="KF902" s="12"/>
      <c r="KG902" s="12"/>
      <c r="KH902" s="12"/>
      <c r="KI902" s="12"/>
      <c r="KJ902" s="12"/>
      <c r="KK902" s="12"/>
      <c r="KL902" s="12"/>
      <c r="KM902" s="12"/>
      <c r="KN902" s="12"/>
      <c r="KO902" s="12"/>
      <c r="KP902" s="12"/>
      <c r="KQ902" s="12"/>
      <c r="KR902" s="12"/>
      <c r="KS902" s="12"/>
      <c r="KT902" s="12"/>
      <c r="KU902" s="12"/>
      <c r="KV902" s="12"/>
      <c r="KW902" s="12"/>
      <c r="KX902" s="12"/>
      <c r="KY902" s="12"/>
      <c r="KZ902" s="12"/>
      <c r="LA902" s="12"/>
      <c r="LB902" s="12"/>
      <c r="LC902" s="12"/>
      <c r="LD902" s="12"/>
      <c r="LE902" s="12"/>
      <c r="LF902" s="12"/>
      <c r="LG902" s="12"/>
      <c r="LH902" s="12"/>
      <c r="LI902" s="12"/>
      <c r="LJ902" s="12"/>
      <c r="LK902" s="12"/>
      <c r="LL902" s="12"/>
      <c r="LM902" s="12"/>
      <c r="LN902" s="12"/>
      <c r="LO902" s="12"/>
      <c r="LP902" s="12"/>
      <c r="LQ902" s="12"/>
      <c r="LR902" s="12"/>
      <c r="LS902" s="12"/>
      <c r="LT902" s="12"/>
      <c r="LU902" s="12"/>
      <c r="LV902" s="12"/>
      <c r="LW902" s="12"/>
      <c r="LX902" s="12"/>
      <c r="LY902" s="12"/>
      <c r="LZ902" s="12"/>
      <c r="MA902" s="12"/>
      <c r="MB902" s="12"/>
      <c r="MC902" s="12"/>
      <c r="MD902" s="12"/>
      <c r="ME902" s="12"/>
      <c r="MF902" s="12"/>
      <c r="MG902" s="12"/>
      <c r="MH902" s="12"/>
      <c r="MI902" s="12"/>
      <c r="MJ902" s="12"/>
      <c r="MK902" s="12"/>
      <c r="ML902" s="12"/>
      <c r="MM902" s="12"/>
      <c r="MN902" s="12"/>
      <c r="MO902" s="12"/>
      <c r="MP902" s="12"/>
      <c r="MQ902" s="12"/>
      <c r="MR902" s="12"/>
      <c r="MS902" s="12"/>
      <c r="MT902" s="12"/>
      <c r="MU902" s="12"/>
      <c r="MV902" s="12"/>
      <c r="MW902" s="12"/>
      <c r="MX902" s="12"/>
      <c r="MY902" s="12"/>
      <c r="MZ902" s="12"/>
      <c r="NA902" s="12"/>
      <c r="NB902" s="12"/>
      <c r="NC902" s="12"/>
      <c r="ND902" s="12"/>
      <c r="NE902" s="12"/>
      <c r="NF902" s="12"/>
      <c r="NG902" s="12"/>
      <c r="NH902" s="12"/>
      <c r="NI902" s="12"/>
      <c r="NJ902" s="12"/>
      <c r="NK902" s="12"/>
      <c r="NL902" s="12"/>
      <c r="NM902" s="12"/>
      <c r="NN902" s="12"/>
      <c r="NO902" s="12"/>
      <c r="NP902" s="12"/>
      <c r="NQ902" s="12"/>
      <c r="NR902" s="12"/>
      <c r="NS902" s="12"/>
      <c r="NT902" s="12"/>
      <c r="NU902" s="12"/>
      <c r="NV902" s="12"/>
      <c r="NW902" s="12"/>
      <c r="NX902" s="12"/>
      <c r="NY902" s="12"/>
      <c r="NZ902" s="12"/>
      <c r="OA902" s="12"/>
      <c r="OB902" s="12"/>
      <c r="OC902" s="12"/>
      <c r="OD902" s="12"/>
      <c r="OE902" s="12"/>
      <c r="OF902" s="12"/>
      <c r="OG902" s="12"/>
      <c r="OH902" s="12"/>
      <c r="OI902" s="12"/>
      <c r="OJ902" s="12"/>
      <c r="OK902" s="12"/>
      <c r="OL902" s="12"/>
      <c r="OM902" s="12"/>
      <c r="ON902" s="12"/>
      <c r="OO902" s="12"/>
      <c r="OP902" s="12"/>
      <c r="OQ902" s="12"/>
      <c r="OR902" s="12"/>
      <c r="OS902" s="12"/>
      <c r="OT902" s="12"/>
      <c r="OU902" s="12"/>
      <c r="OV902" s="12"/>
      <c r="OW902" s="12"/>
      <c r="OX902" s="12"/>
      <c r="OY902" s="12"/>
      <c r="OZ902" s="12"/>
      <c r="PA902" s="12"/>
      <c r="PB902" s="12"/>
      <c r="PC902" s="12"/>
      <c r="PD902" s="12"/>
      <c r="PE902" s="12"/>
      <c r="PF902" s="12"/>
      <c r="PG902" s="12"/>
      <c r="PH902" s="12"/>
      <c r="PI902" s="12"/>
      <c r="PJ902" s="12"/>
      <c r="PK902" s="12"/>
      <c r="PL902" s="12"/>
      <c r="PM902" s="12"/>
      <c r="PN902" s="12"/>
      <c r="PO902" s="12"/>
      <c r="PP902" s="12"/>
    </row>
    <row r="903">
      <c r="A903" s="452"/>
      <c r="B903" s="45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  <c r="IB903" s="12"/>
      <c r="IC903" s="12"/>
      <c r="ID903" s="12"/>
      <c r="IE903" s="12"/>
      <c r="IF903" s="12"/>
      <c r="IG903" s="12"/>
      <c r="IH903" s="12"/>
      <c r="II903" s="12"/>
      <c r="IJ903" s="12"/>
      <c r="IK903" s="12"/>
      <c r="IL903" s="12"/>
      <c r="IM903" s="12"/>
      <c r="IN903" s="12"/>
      <c r="IO903" s="12"/>
      <c r="IP903" s="12"/>
      <c r="IQ903" s="12"/>
      <c r="IR903" s="12"/>
      <c r="IS903" s="12"/>
      <c r="IT903" s="12"/>
      <c r="IU903" s="12"/>
      <c r="IV903" s="12"/>
      <c r="IW903" s="12"/>
      <c r="IX903" s="12"/>
      <c r="IY903" s="12"/>
      <c r="IZ903" s="12"/>
      <c r="JA903" s="12"/>
      <c r="JB903" s="12"/>
      <c r="JC903" s="12"/>
      <c r="JD903" s="12"/>
      <c r="JE903" s="12"/>
      <c r="JF903" s="12"/>
      <c r="JG903" s="12"/>
      <c r="JH903" s="12"/>
      <c r="JI903" s="12"/>
      <c r="JJ903" s="12"/>
      <c r="JK903" s="12"/>
      <c r="JL903" s="12"/>
      <c r="JM903" s="12"/>
      <c r="JN903" s="12"/>
      <c r="JO903" s="12"/>
      <c r="JP903" s="12"/>
      <c r="JQ903" s="12"/>
      <c r="JR903" s="12"/>
      <c r="JS903" s="12"/>
      <c r="JT903" s="12"/>
      <c r="JU903" s="12"/>
      <c r="JV903" s="12"/>
      <c r="JW903" s="12"/>
      <c r="JX903" s="12"/>
      <c r="JY903" s="12"/>
      <c r="JZ903" s="12"/>
      <c r="KA903" s="12"/>
      <c r="KB903" s="12"/>
      <c r="KC903" s="12"/>
      <c r="KD903" s="12"/>
      <c r="KE903" s="12"/>
      <c r="KF903" s="12"/>
      <c r="KG903" s="12"/>
      <c r="KH903" s="12"/>
      <c r="KI903" s="12"/>
      <c r="KJ903" s="12"/>
      <c r="KK903" s="12"/>
      <c r="KL903" s="12"/>
      <c r="KM903" s="12"/>
      <c r="KN903" s="12"/>
      <c r="KO903" s="12"/>
      <c r="KP903" s="12"/>
      <c r="KQ903" s="12"/>
      <c r="KR903" s="12"/>
      <c r="KS903" s="12"/>
      <c r="KT903" s="12"/>
      <c r="KU903" s="12"/>
      <c r="KV903" s="12"/>
      <c r="KW903" s="12"/>
      <c r="KX903" s="12"/>
      <c r="KY903" s="12"/>
      <c r="KZ903" s="12"/>
      <c r="LA903" s="12"/>
      <c r="LB903" s="12"/>
      <c r="LC903" s="12"/>
      <c r="LD903" s="12"/>
      <c r="LE903" s="12"/>
      <c r="LF903" s="12"/>
      <c r="LG903" s="12"/>
      <c r="LH903" s="12"/>
      <c r="LI903" s="12"/>
      <c r="LJ903" s="12"/>
      <c r="LK903" s="12"/>
      <c r="LL903" s="12"/>
      <c r="LM903" s="12"/>
      <c r="LN903" s="12"/>
      <c r="LO903" s="12"/>
      <c r="LP903" s="12"/>
      <c r="LQ903" s="12"/>
      <c r="LR903" s="12"/>
      <c r="LS903" s="12"/>
      <c r="LT903" s="12"/>
      <c r="LU903" s="12"/>
      <c r="LV903" s="12"/>
      <c r="LW903" s="12"/>
      <c r="LX903" s="12"/>
      <c r="LY903" s="12"/>
      <c r="LZ903" s="12"/>
      <c r="MA903" s="12"/>
      <c r="MB903" s="12"/>
      <c r="MC903" s="12"/>
      <c r="MD903" s="12"/>
      <c r="ME903" s="12"/>
      <c r="MF903" s="12"/>
      <c r="MG903" s="12"/>
      <c r="MH903" s="12"/>
      <c r="MI903" s="12"/>
      <c r="MJ903" s="12"/>
      <c r="MK903" s="12"/>
      <c r="ML903" s="12"/>
      <c r="MM903" s="12"/>
      <c r="MN903" s="12"/>
      <c r="MO903" s="12"/>
      <c r="MP903" s="12"/>
      <c r="MQ903" s="12"/>
      <c r="MR903" s="12"/>
      <c r="MS903" s="12"/>
      <c r="MT903" s="12"/>
      <c r="MU903" s="12"/>
      <c r="MV903" s="12"/>
      <c r="MW903" s="12"/>
      <c r="MX903" s="12"/>
      <c r="MY903" s="12"/>
      <c r="MZ903" s="12"/>
      <c r="NA903" s="12"/>
      <c r="NB903" s="12"/>
      <c r="NC903" s="12"/>
      <c r="ND903" s="12"/>
      <c r="NE903" s="12"/>
      <c r="NF903" s="12"/>
      <c r="NG903" s="12"/>
      <c r="NH903" s="12"/>
      <c r="NI903" s="12"/>
      <c r="NJ903" s="12"/>
      <c r="NK903" s="12"/>
      <c r="NL903" s="12"/>
      <c r="NM903" s="12"/>
      <c r="NN903" s="12"/>
      <c r="NO903" s="12"/>
      <c r="NP903" s="12"/>
      <c r="NQ903" s="12"/>
      <c r="NR903" s="12"/>
      <c r="NS903" s="12"/>
      <c r="NT903" s="12"/>
      <c r="NU903" s="12"/>
      <c r="NV903" s="12"/>
      <c r="NW903" s="12"/>
      <c r="NX903" s="12"/>
      <c r="NY903" s="12"/>
      <c r="NZ903" s="12"/>
      <c r="OA903" s="12"/>
      <c r="OB903" s="12"/>
      <c r="OC903" s="12"/>
      <c r="OD903" s="12"/>
      <c r="OE903" s="12"/>
      <c r="OF903" s="12"/>
      <c r="OG903" s="12"/>
      <c r="OH903" s="12"/>
      <c r="OI903" s="12"/>
      <c r="OJ903" s="12"/>
      <c r="OK903" s="12"/>
      <c r="OL903" s="12"/>
      <c r="OM903" s="12"/>
      <c r="ON903" s="12"/>
      <c r="OO903" s="12"/>
      <c r="OP903" s="12"/>
      <c r="OQ903" s="12"/>
      <c r="OR903" s="12"/>
      <c r="OS903" s="12"/>
      <c r="OT903" s="12"/>
      <c r="OU903" s="12"/>
      <c r="OV903" s="12"/>
      <c r="OW903" s="12"/>
      <c r="OX903" s="12"/>
      <c r="OY903" s="12"/>
      <c r="OZ903" s="12"/>
      <c r="PA903" s="12"/>
      <c r="PB903" s="12"/>
      <c r="PC903" s="12"/>
      <c r="PD903" s="12"/>
      <c r="PE903" s="12"/>
      <c r="PF903" s="12"/>
      <c r="PG903" s="12"/>
      <c r="PH903" s="12"/>
      <c r="PI903" s="12"/>
      <c r="PJ903" s="12"/>
      <c r="PK903" s="12"/>
      <c r="PL903" s="12"/>
      <c r="PM903" s="12"/>
      <c r="PN903" s="12"/>
      <c r="PO903" s="12"/>
      <c r="PP903" s="12"/>
    </row>
    <row r="904">
      <c r="A904" s="452"/>
      <c r="B904" s="45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  <c r="IU904" s="12"/>
      <c r="IV904" s="12"/>
      <c r="IW904" s="12"/>
      <c r="IX904" s="12"/>
      <c r="IY904" s="12"/>
      <c r="IZ904" s="12"/>
      <c r="JA904" s="12"/>
      <c r="JB904" s="12"/>
      <c r="JC904" s="12"/>
      <c r="JD904" s="12"/>
      <c r="JE904" s="12"/>
      <c r="JF904" s="12"/>
      <c r="JG904" s="12"/>
      <c r="JH904" s="12"/>
      <c r="JI904" s="12"/>
      <c r="JJ904" s="12"/>
      <c r="JK904" s="12"/>
      <c r="JL904" s="12"/>
      <c r="JM904" s="12"/>
      <c r="JN904" s="12"/>
      <c r="JO904" s="12"/>
      <c r="JP904" s="12"/>
      <c r="JQ904" s="12"/>
      <c r="JR904" s="12"/>
      <c r="JS904" s="12"/>
      <c r="JT904" s="12"/>
      <c r="JU904" s="12"/>
      <c r="JV904" s="12"/>
      <c r="JW904" s="12"/>
      <c r="JX904" s="12"/>
      <c r="JY904" s="12"/>
      <c r="JZ904" s="12"/>
      <c r="KA904" s="12"/>
      <c r="KB904" s="12"/>
      <c r="KC904" s="12"/>
      <c r="KD904" s="12"/>
      <c r="KE904" s="12"/>
      <c r="KF904" s="12"/>
      <c r="KG904" s="12"/>
      <c r="KH904" s="12"/>
      <c r="KI904" s="12"/>
      <c r="KJ904" s="12"/>
      <c r="KK904" s="12"/>
      <c r="KL904" s="12"/>
      <c r="KM904" s="12"/>
      <c r="KN904" s="12"/>
      <c r="KO904" s="12"/>
      <c r="KP904" s="12"/>
      <c r="KQ904" s="12"/>
      <c r="KR904" s="12"/>
      <c r="KS904" s="12"/>
      <c r="KT904" s="12"/>
      <c r="KU904" s="12"/>
      <c r="KV904" s="12"/>
      <c r="KW904" s="12"/>
      <c r="KX904" s="12"/>
      <c r="KY904" s="12"/>
      <c r="KZ904" s="12"/>
      <c r="LA904" s="12"/>
      <c r="LB904" s="12"/>
      <c r="LC904" s="12"/>
      <c r="LD904" s="12"/>
      <c r="LE904" s="12"/>
      <c r="LF904" s="12"/>
      <c r="LG904" s="12"/>
      <c r="LH904" s="12"/>
      <c r="LI904" s="12"/>
      <c r="LJ904" s="12"/>
      <c r="LK904" s="12"/>
      <c r="LL904" s="12"/>
      <c r="LM904" s="12"/>
      <c r="LN904" s="12"/>
      <c r="LO904" s="12"/>
      <c r="LP904" s="12"/>
      <c r="LQ904" s="12"/>
      <c r="LR904" s="12"/>
      <c r="LS904" s="12"/>
      <c r="LT904" s="12"/>
      <c r="LU904" s="12"/>
      <c r="LV904" s="12"/>
      <c r="LW904" s="12"/>
      <c r="LX904" s="12"/>
      <c r="LY904" s="12"/>
      <c r="LZ904" s="12"/>
      <c r="MA904" s="12"/>
      <c r="MB904" s="12"/>
      <c r="MC904" s="12"/>
      <c r="MD904" s="12"/>
      <c r="ME904" s="12"/>
      <c r="MF904" s="12"/>
      <c r="MG904" s="12"/>
      <c r="MH904" s="12"/>
      <c r="MI904" s="12"/>
      <c r="MJ904" s="12"/>
      <c r="MK904" s="12"/>
      <c r="ML904" s="12"/>
      <c r="MM904" s="12"/>
      <c r="MN904" s="12"/>
      <c r="MO904" s="12"/>
      <c r="MP904" s="12"/>
      <c r="MQ904" s="12"/>
      <c r="MR904" s="12"/>
      <c r="MS904" s="12"/>
      <c r="MT904" s="12"/>
      <c r="MU904" s="12"/>
      <c r="MV904" s="12"/>
      <c r="MW904" s="12"/>
      <c r="MX904" s="12"/>
      <c r="MY904" s="12"/>
      <c r="MZ904" s="12"/>
      <c r="NA904" s="12"/>
      <c r="NB904" s="12"/>
      <c r="NC904" s="12"/>
      <c r="ND904" s="12"/>
      <c r="NE904" s="12"/>
      <c r="NF904" s="12"/>
      <c r="NG904" s="12"/>
      <c r="NH904" s="12"/>
      <c r="NI904" s="12"/>
      <c r="NJ904" s="12"/>
      <c r="NK904" s="12"/>
      <c r="NL904" s="12"/>
      <c r="NM904" s="12"/>
      <c r="NN904" s="12"/>
      <c r="NO904" s="12"/>
      <c r="NP904" s="12"/>
      <c r="NQ904" s="12"/>
      <c r="NR904" s="12"/>
      <c r="NS904" s="12"/>
      <c r="NT904" s="12"/>
      <c r="NU904" s="12"/>
      <c r="NV904" s="12"/>
      <c r="NW904" s="12"/>
      <c r="NX904" s="12"/>
      <c r="NY904" s="12"/>
      <c r="NZ904" s="12"/>
      <c r="OA904" s="12"/>
      <c r="OB904" s="12"/>
      <c r="OC904" s="12"/>
      <c r="OD904" s="12"/>
      <c r="OE904" s="12"/>
      <c r="OF904" s="12"/>
      <c r="OG904" s="12"/>
      <c r="OH904" s="12"/>
      <c r="OI904" s="12"/>
      <c r="OJ904" s="12"/>
      <c r="OK904" s="12"/>
      <c r="OL904" s="12"/>
      <c r="OM904" s="12"/>
      <c r="ON904" s="12"/>
      <c r="OO904" s="12"/>
      <c r="OP904" s="12"/>
      <c r="OQ904" s="12"/>
      <c r="OR904" s="12"/>
      <c r="OS904" s="12"/>
      <c r="OT904" s="12"/>
      <c r="OU904" s="12"/>
      <c r="OV904" s="12"/>
      <c r="OW904" s="12"/>
      <c r="OX904" s="12"/>
      <c r="OY904" s="12"/>
      <c r="OZ904" s="12"/>
      <c r="PA904" s="12"/>
      <c r="PB904" s="12"/>
      <c r="PC904" s="12"/>
      <c r="PD904" s="12"/>
      <c r="PE904" s="12"/>
      <c r="PF904" s="12"/>
      <c r="PG904" s="12"/>
      <c r="PH904" s="12"/>
      <c r="PI904" s="12"/>
      <c r="PJ904" s="12"/>
      <c r="PK904" s="12"/>
      <c r="PL904" s="12"/>
      <c r="PM904" s="12"/>
      <c r="PN904" s="12"/>
      <c r="PO904" s="12"/>
      <c r="PP904" s="12"/>
    </row>
    <row r="905">
      <c r="A905" s="452"/>
      <c r="B905" s="45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  <c r="IB905" s="12"/>
      <c r="IC905" s="12"/>
      <c r="ID905" s="12"/>
      <c r="IE905" s="12"/>
      <c r="IF905" s="12"/>
      <c r="IG905" s="12"/>
      <c r="IH905" s="12"/>
      <c r="II905" s="12"/>
      <c r="IJ905" s="12"/>
      <c r="IK905" s="12"/>
      <c r="IL905" s="12"/>
      <c r="IM905" s="12"/>
      <c r="IN905" s="12"/>
      <c r="IO905" s="12"/>
      <c r="IP905" s="12"/>
      <c r="IQ905" s="12"/>
      <c r="IR905" s="12"/>
      <c r="IS905" s="12"/>
      <c r="IT905" s="12"/>
      <c r="IU905" s="12"/>
      <c r="IV905" s="12"/>
      <c r="IW905" s="12"/>
      <c r="IX905" s="12"/>
      <c r="IY905" s="12"/>
      <c r="IZ905" s="12"/>
      <c r="JA905" s="12"/>
      <c r="JB905" s="12"/>
      <c r="JC905" s="12"/>
      <c r="JD905" s="12"/>
      <c r="JE905" s="12"/>
      <c r="JF905" s="12"/>
      <c r="JG905" s="12"/>
      <c r="JH905" s="12"/>
      <c r="JI905" s="12"/>
      <c r="JJ905" s="12"/>
      <c r="JK905" s="12"/>
      <c r="JL905" s="12"/>
      <c r="JM905" s="12"/>
      <c r="JN905" s="12"/>
      <c r="JO905" s="12"/>
      <c r="JP905" s="12"/>
      <c r="JQ905" s="12"/>
      <c r="JR905" s="12"/>
      <c r="JS905" s="12"/>
      <c r="JT905" s="12"/>
      <c r="JU905" s="12"/>
      <c r="JV905" s="12"/>
      <c r="JW905" s="12"/>
      <c r="JX905" s="12"/>
      <c r="JY905" s="12"/>
      <c r="JZ905" s="12"/>
      <c r="KA905" s="12"/>
      <c r="KB905" s="12"/>
      <c r="KC905" s="12"/>
      <c r="KD905" s="12"/>
      <c r="KE905" s="12"/>
      <c r="KF905" s="12"/>
      <c r="KG905" s="12"/>
      <c r="KH905" s="12"/>
      <c r="KI905" s="12"/>
      <c r="KJ905" s="12"/>
      <c r="KK905" s="12"/>
      <c r="KL905" s="12"/>
      <c r="KM905" s="12"/>
      <c r="KN905" s="12"/>
      <c r="KO905" s="12"/>
      <c r="KP905" s="12"/>
      <c r="KQ905" s="12"/>
      <c r="KR905" s="12"/>
      <c r="KS905" s="12"/>
      <c r="KT905" s="12"/>
      <c r="KU905" s="12"/>
      <c r="KV905" s="12"/>
      <c r="KW905" s="12"/>
      <c r="KX905" s="12"/>
      <c r="KY905" s="12"/>
      <c r="KZ905" s="12"/>
      <c r="LA905" s="12"/>
      <c r="LB905" s="12"/>
      <c r="LC905" s="12"/>
      <c r="LD905" s="12"/>
      <c r="LE905" s="12"/>
      <c r="LF905" s="12"/>
      <c r="LG905" s="12"/>
      <c r="LH905" s="12"/>
      <c r="LI905" s="12"/>
      <c r="LJ905" s="12"/>
      <c r="LK905" s="12"/>
      <c r="LL905" s="12"/>
      <c r="LM905" s="12"/>
      <c r="LN905" s="12"/>
      <c r="LO905" s="12"/>
      <c r="LP905" s="12"/>
      <c r="LQ905" s="12"/>
      <c r="LR905" s="12"/>
      <c r="LS905" s="12"/>
      <c r="LT905" s="12"/>
      <c r="LU905" s="12"/>
      <c r="LV905" s="12"/>
      <c r="LW905" s="12"/>
      <c r="LX905" s="12"/>
      <c r="LY905" s="12"/>
      <c r="LZ905" s="12"/>
      <c r="MA905" s="12"/>
      <c r="MB905" s="12"/>
      <c r="MC905" s="12"/>
      <c r="MD905" s="12"/>
      <c r="ME905" s="12"/>
      <c r="MF905" s="12"/>
      <c r="MG905" s="12"/>
      <c r="MH905" s="12"/>
      <c r="MI905" s="12"/>
      <c r="MJ905" s="12"/>
      <c r="MK905" s="12"/>
      <c r="ML905" s="12"/>
      <c r="MM905" s="12"/>
      <c r="MN905" s="12"/>
      <c r="MO905" s="12"/>
      <c r="MP905" s="12"/>
      <c r="MQ905" s="12"/>
      <c r="MR905" s="12"/>
      <c r="MS905" s="12"/>
      <c r="MT905" s="12"/>
      <c r="MU905" s="12"/>
      <c r="MV905" s="12"/>
      <c r="MW905" s="12"/>
      <c r="MX905" s="12"/>
      <c r="MY905" s="12"/>
      <c r="MZ905" s="12"/>
      <c r="NA905" s="12"/>
      <c r="NB905" s="12"/>
      <c r="NC905" s="12"/>
      <c r="ND905" s="12"/>
      <c r="NE905" s="12"/>
      <c r="NF905" s="12"/>
      <c r="NG905" s="12"/>
      <c r="NH905" s="12"/>
      <c r="NI905" s="12"/>
      <c r="NJ905" s="12"/>
      <c r="NK905" s="12"/>
      <c r="NL905" s="12"/>
      <c r="NM905" s="12"/>
      <c r="NN905" s="12"/>
      <c r="NO905" s="12"/>
      <c r="NP905" s="12"/>
      <c r="NQ905" s="12"/>
      <c r="NR905" s="12"/>
      <c r="NS905" s="12"/>
      <c r="NT905" s="12"/>
      <c r="NU905" s="12"/>
      <c r="NV905" s="12"/>
      <c r="NW905" s="12"/>
      <c r="NX905" s="12"/>
      <c r="NY905" s="12"/>
      <c r="NZ905" s="12"/>
      <c r="OA905" s="12"/>
      <c r="OB905" s="12"/>
      <c r="OC905" s="12"/>
      <c r="OD905" s="12"/>
      <c r="OE905" s="12"/>
      <c r="OF905" s="12"/>
      <c r="OG905" s="12"/>
      <c r="OH905" s="12"/>
      <c r="OI905" s="12"/>
      <c r="OJ905" s="12"/>
      <c r="OK905" s="12"/>
      <c r="OL905" s="12"/>
      <c r="OM905" s="12"/>
      <c r="ON905" s="12"/>
      <c r="OO905" s="12"/>
      <c r="OP905" s="12"/>
      <c r="OQ905" s="12"/>
      <c r="OR905" s="12"/>
      <c r="OS905" s="12"/>
      <c r="OT905" s="12"/>
      <c r="OU905" s="12"/>
      <c r="OV905" s="12"/>
      <c r="OW905" s="12"/>
      <c r="OX905" s="12"/>
      <c r="OY905" s="12"/>
      <c r="OZ905" s="12"/>
      <c r="PA905" s="12"/>
      <c r="PB905" s="12"/>
      <c r="PC905" s="12"/>
      <c r="PD905" s="12"/>
      <c r="PE905" s="12"/>
      <c r="PF905" s="12"/>
      <c r="PG905" s="12"/>
      <c r="PH905" s="12"/>
      <c r="PI905" s="12"/>
      <c r="PJ905" s="12"/>
      <c r="PK905" s="12"/>
      <c r="PL905" s="12"/>
      <c r="PM905" s="12"/>
      <c r="PN905" s="12"/>
      <c r="PO905" s="12"/>
      <c r="PP905" s="12"/>
    </row>
    <row r="906">
      <c r="A906" s="452"/>
      <c r="B906" s="45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  <c r="IB906" s="12"/>
      <c r="IC906" s="12"/>
      <c r="ID906" s="12"/>
      <c r="IE906" s="12"/>
      <c r="IF906" s="12"/>
      <c r="IG906" s="12"/>
      <c r="IH906" s="12"/>
      <c r="II906" s="12"/>
      <c r="IJ906" s="12"/>
      <c r="IK906" s="12"/>
      <c r="IL906" s="12"/>
      <c r="IM906" s="12"/>
      <c r="IN906" s="12"/>
      <c r="IO906" s="12"/>
      <c r="IP906" s="12"/>
      <c r="IQ906" s="12"/>
      <c r="IR906" s="12"/>
      <c r="IS906" s="12"/>
      <c r="IT906" s="12"/>
      <c r="IU906" s="12"/>
      <c r="IV906" s="12"/>
      <c r="IW906" s="12"/>
      <c r="IX906" s="12"/>
      <c r="IY906" s="12"/>
      <c r="IZ906" s="12"/>
      <c r="JA906" s="12"/>
      <c r="JB906" s="12"/>
      <c r="JC906" s="12"/>
      <c r="JD906" s="12"/>
      <c r="JE906" s="12"/>
      <c r="JF906" s="12"/>
      <c r="JG906" s="12"/>
      <c r="JH906" s="12"/>
      <c r="JI906" s="12"/>
      <c r="JJ906" s="12"/>
      <c r="JK906" s="12"/>
      <c r="JL906" s="12"/>
      <c r="JM906" s="12"/>
      <c r="JN906" s="12"/>
      <c r="JO906" s="12"/>
      <c r="JP906" s="12"/>
      <c r="JQ906" s="12"/>
      <c r="JR906" s="12"/>
      <c r="JS906" s="12"/>
      <c r="JT906" s="12"/>
      <c r="JU906" s="12"/>
      <c r="JV906" s="12"/>
      <c r="JW906" s="12"/>
      <c r="JX906" s="12"/>
      <c r="JY906" s="12"/>
      <c r="JZ906" s="12"/>
      <c r="KA906" s="12"/>
      <c r="KB906" s="12"/>
      <c r="KC906" s="12"/>
      <c r="KD906" s="12"/>
      <c r="KE906" s="12"/>
      <c r="KF906" s="12"/>
      <c r="KG906" s="12"/>
      <c r="KH906" s="12"/>
      <c r="KI906" s="12"/>
      <c r="KJ906" s="12"/>
      <c r="KK906" s="12"/>
      <c r="KL906" s="12"/>
      <c r="KM906" s="12"/>
      <c r="KN906" s="12"/>
      <c r="KO906" s="12"/>
      <c r="KP906" s="12"/>
      <c r="KQ906" s="12"/>
      <c r="KR906" s="12"/>
      <c r="KS906" s="12"/>
      <c r="KT906" s="12"/>
      <c r="KU906" s="12"/>
      <c r="KV906" s="12"/>
      <c r="KW906" s="12"/>
      <c r="KX906" s="12"/>
      <c r="KY906" s="12"/>
      <c r="KZ906" s="12"/>
      <c r="LA906" s="12"/>
      <c r="LB906" s="12"/>
      <c r="LC906" s="12"/>
      <c r="LD906" s="12"/>
      <c r="LE906" s="12"/>
      <c r="LF906" s="12"/>
      <c r="LG906" s="12"/>
      <c r="LH906" s="12"/>
      <c r="LI906" s="12"/>
      <c r="LJ906" s="12"/>
      <c r="LK906" s="12"/>
      <c r="LL906" s="12"/>
      <c r="LM906" s="12"/>
      <c r="LN906" s="12"/>
      <c r="LO906" s="12"/>
      <c r="LP906" s="12"/>
      <c r="LQ906" s="12"/>
      <c r="LR906" s="12"/>
      <c r="LS906" s="12"/>
      <c r="LT906" s="12"/>
      <c r="LU906" s="12"/>
      <c r="LV906" s="12"/>
      <c r="LW906" s="12"/>
      <c r="LX906" s="12"/>
      <c r="LY906" s="12"/>
      <c r="LZ906" s="12"/>
      <c r="MA906" s="12"/>
      <c r="MB906" s="12"/>
      <c r="MC906" s="12"/>
      <c r="MD906" s="12"/>
      <c r="ME906" s="12"/>
      <c r="MF906" s="12"/>
      <c r="MG906" s="12"/>
      <c r="MH906" s="12"/>
      <c r="MI906" s="12"/>
      <c r="MJ906" s="12"/>
      <c r="MK906" s="12"/>
      <c r="ML906" s="12"/>
      <c r="MM906" s="12"/>
      <c r="MN906" s="12"/>
      <c r="MO906" s="12"/>
      <c r="MP906" s="12"/>
      <c r="MQ906" s="12"/>
      <c r="MR906" s="12"/>
      <c r="MS906" s="12"/>
      <c r="MT906" s="12"/>
      <c r="MU906" s="12"/>
      <c r="MV906" s="12"/>
      <c r="MW906" s="12"/>
      <c r="MX906" s="12"/>
      <c r="MY906" s="12"/>
      <c r="MZ906" s="12"/>
      <c r="NA906" s="12"/>
      <c r="NB906" s="12"/>
      <c r="NC906" s="12"/>
      <c r="ND906" s="12"/>
      <c r="NE906" s="12"/>
      <c r="NF906" s="12"/>
      <c r="NG906" s="12"/>
      <c r="NH906" s="12"/>
      <c r="NI906" s="12"/>
      <c r="NJ906" s="12"/>
      <c r="NK906" s="12"/>
      <c r="NL906" s="12"/>
      <c r="NM906" s="12"/>
      <c r="NN906" s="12"/>
      <c r="NO906" s="12"/>
      <c r="NP906" s="12"/>
      <c r="NQ906" s="12"/>
      <c r="NR906" s="12"/>
      <c r="NS906" s="12"/>
      <c r="NT906" s="12"/>
      <c r="NU906" s="12"/>
      <c r="NV906" s="12"/>
      <c r="NW906" s="12"/>
      <c r="NX906" s="12"/>
      <c r="NY906" s="12"/>
      <c r="NZ906" s="12"/>
      <c r="OA906" s="12"/>
      <c r="OB906" s="12"/>
      <c r="OC906" s="12"/>
      <c r="OD906" s="12"/>
      <c r="OE906" s="12"/>
      <c r="OF906" s="12"/>
      <c r="OG906" s="12"/>
      <c r="OH906" s="12"/>
      <c r="OI906" s="12"/>
      <c r="OJ906" s="12"/>
      <c r="OK906" s="12"/>
      <c r="OL906" s="12"/>
      <c r="OM906" s="12"/>
      <c r="ON906" s="12"/>
      <c r="OO906" s="12"/>
      <c r="OP906" s="12"/>
      <c r="OQ906" s="12"/>
      <c r="OR906" s="12"/>
      <c r="OS906" s="12"/>
      <c r="OT906" s="12"/>
      <c r="OU906" s="12"/>
      <c r="OV906" s="12"/>
      <c r="OW906" s="12"/>
      <c r="OX906" s="12"/>
      <c r="OY906" s="12"/>
      <c r="OZ906" s="12"/>
      <c r="PA906" s="12"/>
      <c r="PB906" s="12"/>
      <c r="PC906" s="12"/>
      <c r="PD906" s="12"/>
      <c r="PE906" s="12"/>
      <c r="PF906" s="12"/>
      <c r="PG906" s="12"/>
      <c r="PH906" s="12"/>
      <c r="PI906" s="12"/>
      <c r="PJ906" s="12"/>
      <c r="PK906" s="12"/>
      <c r="PL906" s="12"/>
      <c r="PM906" s="12"/>
      <c r="PN906" s="12"/>
      <c r="PO906" s="12"/>
      <c r="PP906" s="12"/>
    </row>
    <row r="907">
      <c r="A907" s="452"/>
      <c r="B907" s="45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  <c r="IB907" s="12"/>
      <c r="IC907" s="12"/>
      <c r="ID907" s="12"/>
      <c r="IE907" s="12"/>
      <c r="IF907" s="12"/>
      <c r="IG907" s="12"/>
      <c r="IH907" s="12"/>
      <c r="II907" s="12"/>
      <c r="IJ907" s="12"/>
      <c r="IK907" s="12"/>
      <c r="IL907" s="12"/>
      <c r="IM907" s="12"/>
      <c r="IN907" s="12"/>
      <c r="IO907" s="12"/>
      <c r="IP907" s="12"/>
      <c r="IQ907" s="12"/>
      <c r="IR907" s="12"/>
      <c r="IS907" s="12"/>
      <c r="IT907" s="12"/>
      <c r="IU907" s="12"/>
      <c r="IV907" s="12"/>
      <c r="IW907" s="12"/>
      <c r="IX907" s="12"/>
      <c r="IY907" s="12"/>
      <c r="IZ907" s="12"/>
      <c r="JA907" s="12"/>
      <c r="JB907" s="12"/>
      <c r="JC907" s="12"/>
      <c r="JD907" s="12"/>
      <c r="JE907" s="12"/>
      <c r="JF907" s="12"/>
      <c r="JG907" s="12"/>
      <c r="JH907" s="12"/>
      <c r="JI907" s="12"/>
      <c r="JJ907" s="12"/>
      <c r="JK907" s="12"/>
      <c r="JL907" s="12"/>
      <c r="JM907" s="12"/>
      <c r="JN907" s="12"/>
      <c r="JO907" s="12"/>
      <c r="JP907" s="12"/>
      <c r="JQ907" s="12"/>
      <c r="JR907" s="12"/>
      <c r="JS907" s="12"/>
      <c r="JT907" s="12"/>
      <c r="JU907" s="12"/>
      <c r="JV907" s="12"/>
      <c r="JW907" s="12"/>
      <c r="JX907" s="12"/>
      <c r="JY907" s="12"/>
      <c r="JZ907" s="12"/>
      <c r="KA907" s="12"/>
      <c r="KB907" s="12"/>
      <c r="KC907" s="12"/>
      <c r="KD907" s="12"/>
      <c r="KE907" s="12"/>
      <c r="KF907" s="12"/>
      <c r="KG907" s="12"/>
      <c r="KH907" s="12"/>
      <c r="KI907" s="12"/>
      <c r="KJ907" s="12"/>
      <c r="KK907" s="12"/>
      <c r="KL907" s="12"/>
      <c r="KM907" s="12"/>
      <c r="KN907" s="12"/>
      <c r="KO907" s="12"/>
      <c r="KP907" s="12"/>
      <c r="KQ907" s="12"/>
      <c r="KR907" s="12"/>
      <c r="KS907" s="12"/>
      <c r="KT907" s="12"/>
      <c r="KU907" s="12"/>
      <c r="KV907" s="12"/>
      <c r="KW907" s="12"/>
      <c r="KX907" s="12"/>
      <c r="KY907" s="12"/>
      <c r="KZ907" s="12"/>
      <c r="LA907" s="12"/>
      <c r="LB907" s="12"/>
      <c r="LC907" s="12"/>
      <c r="LD907" s="12"/>
      <c r="LE907" s="12"/>
      <c r="LF907" s="12"/>
      <c r="LG907" s="12"/>
      <c r="LH907" s="12"/>
      <c r="LI907" s="12"/>
      <c r="LJ907" s="12"/>
      <c r="LK907" s="12"/>
      <c r="LL907" s="12"/>
      <c r="LM907" s="12"/>
      <c r="LN907" s="12"/>
      <c r="LO907" s="12"/>
      <c r="LP907" s="12"/>
      <c r="LQ907" s="12"/>
      <c r="LR907" s="12"/>
      <c r="LS907" s="12"/>
      <c r="LT907" s="12"/>
      <c r="LU907" s="12"/>
      <c r="LV907" s="12"/>
      <c r="LW907" s="12"/>
      <c r="LX907" s="12"/>
      <c r="LY907" s="12"/>
      <c r="LZ907" s="12"/>
      <c r="MA907" s="12"/>
      <c r="MB907" s="12"/>
      <c r="MC907" s="12"/>
      <c r="MD907" s="12"/>
      <c r="ME907" s="12"/>
      <c r="MF907" s="12"/>
      <c r="MG907" s="12"/>
      <c r="MH907" s="12"/>
      <c r="MI907" s="12"/>
      <c r="MJ907" s="12"/>
      <c r="MK907" s="12"/>
      <c r="ML907" s="12"/>
      <c r="MM907" s="12"/>
      <c r="MN907" s="12"/>
      <c r="MO907" s="12"/>
      <c r="MP907" s="12"/>
      <c r="MQ907" s="12"/>
      <c r="MR907" s="12"/>
      <c r="MS907" s="12"/>
      <c r="MT907" s="12"/>
      <c r="MU907" s="12"/>
      <c r="MV907" s="12"/>
      <c r="MW907" s="12"/>
      <c r="MX907" s="12"/>
      <c r="MY907" s="12"/>
      <c r="MZ907" s="12"/>
      <c r="NA907" s="12"/>
      <c r="NB907" s="12"/>
      <c r="NC907" s="12"/>
      <c r="ND907" s="12"/>
      <c r="NE907" s="12"/>
      <c r="NF907" s="12"/>
      <c r="NG907" s="12"/>
      <c r="NH907" s="12"/>
      <c r="NI907" s="12"/>
      <c r="NJ907" s="12"/>
      <c r="NK907" s="12"/>
      <c r="NL907" s="12"/>
      <c r="NM907" s="12"/>
      <c r="NN907" s="12"/>
      <c r="NO907" s="12"/>
      <c r="NP907" s="12"/>
      <c r="NQ907" s="12"/>
      <c r="NR907" s="12"/>
      <c r="NS907" s="12"/>
      <c r="NT907" s="12"/>
      <c r="NU907" s="12"/>
      <c r="NV907" s="12"/>
      <c r="NW907" s="12"/>
      <c r="NX907" s="12"/>
      <c r="NY907" s="12"/>
      <c r="NZ907" s="12"/>
      <c r="OA907" s="12"/>
      <c r="OB907" s="12"/>
      <c r="OC907" s="12"/>
      <c r="OD907" s="12"/>
      <c r="OE907" s="12"/>
      <c r="OF907" s="12"/>
      <c r="OG907" s="12"/>
      <c r="OH907" s="12"/>
      <c r="OI907" s="12"/>
      <c r="OJ907" s="12"/>
      <c r="OK907" s="12"/>
      <c r="OL907" s="12"/>
      <c r="OM907" s="12"/>
      <c r="ON907" s="12"/>
      <c r="OO907" s="12"/>
      <c r="OP907" s="12"/>
      <c r="OQ907" s="12"/>
      <c r="OR907" s="12"/>
      <c r="OS907" s="12"/>
      <c r="OT907" s="12"/>
      <c r="OU907" s="12"/>
      <c r="OV907" s="12"/>
      <c r="OW907" s="12"/>
      <c r="OX907" s="12"/>
      <c r="OY907" s="12"/>
      <c r="OZ907" s="12"/>
      <c r="PA907" s="12"/>
      <c r="PB907" s="12"/>
      <c r="PC907" s="12"/>
      <c r="PD907" s="12"/>
      <c r="PE907" s="12"/>
      <c r="PF907" s="12"/>
      <c r="PG907" s="12"/>
      <c r="PH907" s="12"/>
      <c r="PI907" s="12"/>
      <c r="PJ907" s="12"/>
      <c r="PK907" s="12"/>
      <c r="PL907" s="12"/>
      <c r="PM907" s="12"/>
      <c r="PN907" s="12"/>
      <c r="PO907" s="12"/>
      <c r="PP907" s="12"/>
    </row>
    <row r="908">
      <c r="A908" s="452"/>
      <c r="B908" s="45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  <c r="HZ908" s="12"/>
      <c r="IA908" s="12"/>
      <c r="IB908" s="12"/>
      <c r="IC908" s="12"/>
      <c r="ID908" s="12"/>
      <c r="IE908" s="12"/>
      <c r="IF908" s="12"/>
      <c r="IG908" s="12"/>
      <c r="IH908" s="12"/>
      <c r="II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  <c r="IU908" s="12"/>
      <c r="IV908" s="12"/>
      <c r="IW908" s="12"/>
      <c r="IX908" s="12"/>
      <c r="IY908" s="12"/>
      <c r="IZ908" s="12"/>
      <c r="JA908" s="12"/>
      <c r="JB908" s="12"/>
      <c r="JC908" s="12"/>
      <c r="JD908" s="12"/>
      <c r="JE908" s="12"/>
      <c r="JF908" s="12"/>
      <c r="JG908" s="12"/>
      <c r="JH908" s="12"/>
      <c r="JI908" s="12"/>
      <c r="JJ908" s="12"/>
      <c r="JK908" s="12"/>
      <c r="JL908" s="12"/>
      <c r="JM908" s="12"/>
      <c r="JN908" s="12"/>
      <c r="JO908" s="12"/>
      <c r="JP908" s="12"/>
      <c r="JQ908" s="12"/>
      <c r="JR908" s="12"/>
      <c r="JS908" s="12"/>
      <c r="JT908" s="12"/>
      <c r="JU908" s="12"/>
      <c r="JV908" s="12"/>
      <c r="JW908" s="12"/>
      <c r="JX908" s="12"/>
      <c r="JY908" s="12"/>
      <c r="JZ908" s="12"/>
      <c r="KA908" s="12"/>
      <c r="KB908" s="12"/>
      <c r="KC908" s="12"/>
      <c r="KD908" s="12"/>
      <c r="KE908" s="12"/>
      <c r="KF908" s="12"/>
      <c r="KG908" s="12"/>
      <c r="KH908" s="12"/>
      <c r="KI908" s="12"/>
      <c r="KJ908" s="12"/>
      <c r="KK908" s="12"/>
      <c r="KL908" s="12"/>
      <c r="KM908" s="12"/>
      <c r="KN908" s="12"/>
      <c r="KO908" s="12"/>
      <c r="KP908" s="12"/>
      <c r="KQ908" s="12"/>
      <c r="KR908" s="12"/>
      <c r="KS908" s="12"/>
      <c r="KT908" s="12"/>
      <c r="KU908" s="12"/>
      <c r="KV908" s="12"/>
      <c r="KW908" s="12"/>
      <c r="KX908" s="12"/>
      <c r="KY908" s="12"/>
      <c r="KZ908" s="12"/>
      <c r="LA908" s="12"/>
      <c r="LB908" s="12"/>
      <c r="LC908" s="12"/>
      <c r="LD908" s="12"/>
      <c r="LE908" s="12"/>
      <c r="LF908" s="12"/>
      <c r="LG908" s="12"/>
      <c r="LH908" s="12"/>
      <c r="LI908" s="12"/>
      <c r="LJ908" s="12"/>
      <c r="LK908" s="12"/>
      <c r="LL908" s="12"/>
      <c r="LM908" s="12"/>
      <c r="LN908" s="12"/>
      <c r="LO908" s="12"/>
      <c r="LP908" s="12"/>
      <c r="LQ908" s="12"/>
      <c r="LR908" s="12"/>
      <c r="LS908" s="12"/>
      <c r="LT908" s="12"/>
      <c r="LU908" s="12"/>
      <c r="LV908" s="12"/>
      <c r="LW908" s="12"/>
      <c r="LX908" s="12"/>
      <c r="LY908" s="12"/>
      <c r="LZ908" s="12"/>
      <c r="MA908" s="12"/>
      <c r="MB908" s="12"/>
      <c r="MC908" s="12"/>
      <c r="MD908" s="12"/>
      <c r="ME908" s="12"/>
      <c r="MF908" s="12"/>
      <c r="MG908" s="12"/>
      <c r="MH908" s="12"/>
      <c r="MI908" s="12"/>
      <c r="MJ908" s="12"/>
      <c r="MK908" s="12"/>
      <c r="ML908" s="12"/>
      <c r="MM908" s="12"/>
      <c r="MN908" s="12"/>
      <c r="MO908" s="12"/>
      <c r="MP908" s="12"/>
      <c r="MQ908" s="12"/>
      <c r="MR908" s="12"/>
      <c r="MS908" s="12"/>
      <c r="MT908" s="12"/>
      <c r="MU908" s="12"/>
      <c r="MV908" s="12"/>
      <c r="MW908" s="12"/>
      <c r="MX908" s="12"/>
      <c r="MY908" s="12"/>
      <c r="MZ908" s="12"/>
      <c r="NA908" s="12"/>
      <c r="NB908" s="12"/>
      <c r="NC908" s="12"/>
      <c r="ND908" s="12"/>
      <c r="NE908" s="12"/>
      <c r="NF908" s="12"/>
      <c r="NG908" s="12"/>
      <c r="NH908" s="12"/>
      <c r="NI908" s="12"/>
      <c r="NJ908" s="12"/>
      <c r="NK908" s="12"/>
      <c r="NL908" s="12"/>
      <c r="NM908" s="12"/>
      <c r="NN908" s="12"/>
      <c r="NO908" s="12"/>
      <c r="NP908" s="12"/>
      <c r="NQ908" s="12"/>
      <c r="NR908" s="12"/>
      <c r="NS908" s="12"/>
      <c r="NT908" s="12"/>
      <c r="NU908" s="12"/>
      <c r="NV908" s="12"/>
      <c r="NW908" s="12"/>
      <c r="NX908" s="12"/>
      <c r="NY908" s="12"/>
      <c r="NZ908" s="12"/>
      <c r="OA908" s="12"/>
      <c r="OB908" s="12"/>
      <c r="OC908" s="12"/>
      <c r="OD908" s="12"/>
      <c r="OE908" s="12"/>
      <c r="OF908" s="12"/>
      <c r="OG908" s="12"/>
      <c r="OH908" s="12"/>
      <c r="OI908" s="12"/>
      <c r="OJ908" s="12"/>
      <c r="OK908" s="12"/>
      <c r="OL908" s="12"/>
      <c r="OM908" s="12"/>
      <c r="ON908" s="12"/>
      <c r="OO908" s="12"/>
      <c r="OP908" s="12"/>
      <c r="OQ908" s="12"/>
      <c r="OR908" s="12"/>
      <c r="OS908" s="12"/>
      <c r="OT908" s="12"/>
      <c r="OU908" s="12"/>
      <c r="OV908" s="12"/>
      <c r="OW908" s="12"/>
      <c r="OX908" s="12"/>
      <c r="OY908" s="12"/>
      <c r="OZ908" s="12"/>
      <c r="PA908" s="12"/>
      <c r="PB908" s="12"/>
      <c r="PC908" s="12"/>
      <c r="PD908" s="12"/>
      <c r="PE908" s="12"/>
      <c r="PF908" s="12"/>
      <c r="PG908" s="12"/>
      <c r="PH908" s="12"/>
      <c r="PI908" s="12"/>
      <c r="PJ908" s="12"/>
      <c r="PK908" s="12"/>
      <c r="PL908" s="12"/>
      <c r="PM908" s="12"/>
      <c r="PN908" s="12"/>
      <c r="PO908" s="12"/>
      <c r="PP908" s="12"/>
    </row>
    <row r="909">
      <c r="A909" s="452"/>
      <c r="B909" s="45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B909" s="12"/>
      <c r="IC909" s="12"/>
      <c r="ID909" s="12"/>
      <c r="IE909" s="12"/>
      <c r="IF909" s="12"/>
      <c r="IG909" s="12"/>
      <c r="IH909" s="12"/>
      <c r="II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  <c r="IU909" s="12"/>
      <c r="IV909" s="12"/>
      <c r="IW909" s="12"/>
      <c r="IX909" s="12"/>
      <c r="IY909" s="12"/>
      <c r="IZ909" s="12"/>
      <c r="JA909" s="12"/>
      <c r="JB909" s="12"/>
      <c r="JC909" s="12"/>
      <c r="JD909" s="12"/>
      <c r="JE909" s="12"/>
      <c r="JF909" s="12"/>
      <c r="JG909" s="12"/>
      <c r="JH909" s="12"/>
      <c r="JI909" s="12"/>
      <c r="JJ909" s="12"/>
      <c r="JK909" s="12"/>
      <c r="JL909" s="12"/>
      <c r="JM909" s="12"/>
      <c r="JN909" s="12"/>
      <c r="JO909" s="12"/>
      <c r="JP909" s="12"/>
      <c r="JQ909" s="12"/>
      <c r="JR909" s="12"/>
      <c r="JS909" s="12"/>
      <c r="JT909" s="12"/>
      <c r="JU909" s="12"/>
      <c r="JV909" s="12"/>
      <c r="JW909" s="12"/>
      <c r="JX909" s="12"/>
      <c r="JY909" s="12"/>
      <c r="JZ909" s="12"/>
      <c r="KA909" s="12"/>
      <c r="KB909" s="12"/>
      <c r="KC909" s="12"/>
      <c r="KD909" s="12"/>
      <c r="KE909" s="12"/>
      <c r="KF909" s="12"/>
      <c r="KG909" s="12"/>
      <c r="KH909" s="12"/>
      <c r="KI909" s="12"/>
      <c r="KJ909" s="12"/>
      <c r="KK909" s="12"/>
      <c r="KL909" s="12"/>
      <c r="KM909" s="12"/>
      <c r="KN909" s="12"/>
      <c r="KO909" s="12"/>
      <c r="KP909" s="12"/>
      <c r="KQ909" s="12"/>
      <c r="KR909" s="12"/>
      <c r="KS909" s="12"/>
      <c r="KT909" s="12"/>
      <c r="KU909" s="12"/>
      <c r="KV909" s="12"/>
      <c r="KW909" s="12"/>
      <c r="KX909" s="12"/>
      <c r="KY909" s="12"/>
      <c r="KZ909" s="12"/>
      <c r="LA909" s="12"/>
      <c r="LB909" s="12"/>
      <c r="LC909" s="12"/>
      <c r="LD909" s="12"/>
      <c r="LE909" s="12"/>
      <c r="LF909" s="12"/>
      <c r="LG909" s="12"/>
      <c r="LH909" s="12"/>
      <c r="LI909" s="12"/>
      <c r="LJ909" s="12"/>
      <c r="LK909" s="12"/>
      <c r="LL909" s="12"/>
      <c r="LM909" s="12"/>
      <c r="LN909" s="12"/>
      <c r="LO909" s="12"/>
      <c r="LP909" s="12"/>
      <c r="LQ909" s="12"/>
      <c r="LR909" s="12"/>
      <c r="LS909" s="12"/>
      <c r="LT909" s="12"/>
      <c r="LU909" s="12"/>
      <c r="LV909" s="12"/>
      <c r="LW909" s="12"/>
      <c r="LX909" s="12"/>
      <c r="LY909" s="12"/>
      <c r="LZ909" s="12"/>
      <c r="MA909" s="12"/>
      <c r="MB909" s="12"/>
      <c r="MC909" s="12"/>
      <c r="MD909" s="12"/>
      <c r="ME909" s="12"/>
      <c r="MF909" s="12"/>
      <c r="MG909" s="12"/>
      <c r="MH909" s="12"/>
      <c r="MI909" s="12"/>
      <c r="MJ909" s="12"/>
      <c r="MK909" s="12"/>
      <c r="ML909" s="12"/>
      <c r="MM909" s="12"/>
      <c r="MN909" s="12"/>
      <c r="MO909" s="12"/>
      <c r="MP909" s="12"/>
      <c r="MQ909" s="12"/>
      <c r="MR909" s="12"/>
      <c r="MS909" s="12"/>
      <c r="MT909" s="12"/>
      <c r="MU909" s="12"/>
      <c r="MV909" s="12"/>
      <c r="MW909" s="12"/>
      <c r="MX909" s="12"/>
      <c r="MY909" s="12"/>
      <c r="MZ909" s="12"/>
      <c r="NA909" s="12"/>
      <c r="NB909" s="12"/>
      <c r="NC909" s="12"/>
      <c r="ND909" s="12"/>
      <c r="NE909" s="12"/>
      <c r="NF909" s="12"/>
      <c r="NG909" s="12"/>
      <c r="NH909" s="12"/>
      <c r="NI909" s="12"/>
      <c r="NJ909" s="12"/>
      <c r="NK909" s="12"/>
      <c r="NL909" s="12"/>
      <c r="NM909" s="12"/>
      <c r="NN909" s="12"/>
      <c r="NO909" s="12"/>
      <c r="NP909" s="12"/>
      <c r="NQ909" s="12"/>
      <c r="NR909" s="12"/>
      <c r="NS909" s="12"/>
      <c r="NT909" s="12"/>
      <c r="NU909" s="12"/>
      <c r="NV909" s="12"/>
      <c r="NW909" s="12"/>
      <c r="NX909" s="12"/>
      <c r="NY909" s="12"/>
      <c r="NZ909" s="12"/>
      <c r="OA909" s="12"/>
      <c r="OB909" s="12"/>
      <c r="OC909" s="12"/>
      <c r="OD909" s="12"/>
      <c r="OE909" s="12"/>
      <c r="OF909" s="12"/>
      <c r="OG909" s="12"/>
      <c r="OH909" s="12"/>
      <c r="OI909" s="12"/>
      <c r="OJ909" s="12"/>
      <c r="OK909" s="12"/>
      <c r="OL909" s="12"/>
      <c r="OM909" s="12"/>
      <c r="ON909" s="12"/>
      <c r="OO909" s="12"/>
      <c r="OP909" s="12"/>
      <c r="OQ909" s="12"/>
      <c r="OR909" s="12"/>
      <c r="OS909" s="12"/>
      <c r="OT909" s="12"/>
      <c r="OU909" s="12"/>
      <c r="OV909" s="12"/>
      <c r="OW909" s="12"/>
      <c r="OX909" s="12"/>
      <c r="OY909" s="12"/>
      <c r="OZ909" s="12"/>
      <c r="PA909" s="12"/>
      <c r="PB909" s="12"/>
      <c r="PC909" s="12"/>
      <c r="PD909" s="12"/>
      <c r="PE909" s="12"/>
      <c r="PF909" s="12"/>
      <c r="PG909" s="12"/>
      <c r="PH909" s="12"/>
      <c r="PI909" s="12"/>
      <c r="PJ909" s="12"/>
      <c r="PK909" s="12"/>
      <c r="PL909" s="12"/>
      <c r="PM909" s="12"/>
      <c r="PN909" s="12"/>
      <c r="PO909" s="12"/>
      <c r="PP909" s="12"/>
    </row>
    <row r="910">
      <c r="A910" s="452"/>
      <c r="B910" s="45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  <c r="IB910" s="12"/>
      <c r="IC910" s="12"/>
      <c r="ID910" s="12"/>
      <c r="IE910" s="12"/>
      <c r="IF910" s="12"/>
      <c r="IG910" s="12"/>
      <c r="IH910" s="12"/>
      <c r="II910" s="12"/>
      <c r="IJ910" s="12"/>
      <c r="IK910" s="12"/>
      <c r="IL910" s="12"/>
      <c r="IM910" s="12"/>
      <c r="IN910" s="12"/>
      <c r="IO910" s="12"/>
      <c r="IP910" s="12"/>
      <c r="IQ910" s="12"/>
      <c r="IR910" s="12"/>
      <c r="IS910" s="12"/>
      <c r="IT910" s="12"/>
      <c r="IU910" s="12"/>
      <c r="IV910" s="12"/>
      <c r="IW910" s="12"/>
      <c r="IX910" s="12"/>
      <c r="IY910" s="12"/>
      <c r="IZ910" s="12"/>
      <c r="JA910" s="12"/>
      <c r="JB910" s="12"/>
      <c r="JC910" s="12"/>
      <c r="JD910" s="12"/>
      <c r="JE910" s="12"/>
      <c r="JF910" s="12"/>
      <c r="JG910" s="12"/>
      <c r="JH910" s="12"/>
      <c r="JI910" s="12"/>
      <c r="JJ910" s="12"/>
      <c r="JK910" s="12"/>
      <c r="JL910" s="12"/>
      <c r="JM910" s="12"/>
      <c r="JN910" s="12"/>
      <c r="JO910" s="12"/>
      <c r="JP910" s="12"/>
      <c r="JQ910" s="12"/>
      <c r="JR910" s="12"/>
      <c r="JS910" s="12"/>
      <c r="JT910" s="12"/>
      <c r="JU910" s="12"/>
      <c r="JV910" s="12"/>
      <c r="JW910" s="12"/>
      <c r="JX910" s="12"/>
      <c r="JY910" s="12"/>
      <c r="JZ910" s="12"/>
      <c r="KA910" s="12"/>
      <c r="KB910" s="12"/>
      <c r="KC910" s="12"/>
      <c r="KD910" s="12"/>
      <c r="KE910" s="12"/>
      <c r="KF910" s="12"/>
      <c r="KG910" s="12"/>
      <c r="KH910" s="12"/>
      <c r="KI910" s="12"/>
      <c r="KJ910" s="12"/>
      <c r="KK910" s="12"/>
      <c r="KL910" s="12"/>
      <c r="KM910" s="12"/>
      <c r="KN910" s="12"/>
      <c r="KO910" s="12"/>
      <c r="KP910" s="12"/>
      <c r="KQ910" s="12"/>
      <c r="KR910" s="12"/>
      <c r="KS910" s="12"/>
      <c r="KT910" s="12"/>
      <c r="KU910" s="12"/>
      <c r="KV910" s="12"/>
      <c r="KW910" s="12"/>
      <c r="KX910" s="12"/>
      <c r="KY910" s="12"/>
      <c r="KZ910" s="12"/>
      <c r="LA910" s="12"/>
      <c r="LB910" s="12"/>
      <c r="LC910" s="12"/>
      <c r="LD910" s="12"/>
      <c r="LE910" s="12"/>
      <c r="LF910" s="12"/>
      <c r="LG910" s="12"/>
      <c r="LH910" s="12"/>
      <c r="LI910" s="12"/>
      <c r="LJ910" s="12"/>
      <c r="LK910" s="12"/>
      <c r="LL910" s="12"/>
      <c r="LM910" s="12"/>
      <c r="LN910" s="12"/>
      <c r="LO910" s="12"/>
      <c r="LP910" s="12"/>
      <c r="LQ910" s="12"/>
      <c r="LR910" s="12"/>
      <c r="LS910" s="12"/>
      <c r="LT910" s="12"/>
      <c r="LU910" s="12"/>
      <c r="LV910" s="12"/>
      <c r="LW910" s="12"/>
      <c r="LX910" s="12"/>
      <c r="LY910" s="12"/>
      <c r="LZ910" s="12"/>
      <c r="MA910" s="12"/>
      <c r="MB910" s="12"/>
      <c r="MC910" s="12"/>
      <c r="MD910" s="12"/>
      <c r="ME910" s="12"/>
      <c r="MF910" s="12"/>
      <c r="MG910" s="12"/>
      <c r="MH910" s="12"/>
      <c r="MI910" s="12"/>
      <c r="MJ910" s="12"/>
      <c r="MK910" s="12"/>
      <c r="ML910" s="12"/>
      <c r="MM910" s="12"/>
      <c r="MN910" s="12"/>
      <c r="MO910" s="12"/>
      <c r="MP910" s="12"/>
      <c r="MQ910" s="12"/>
      <c r="MR910" s="12"/>
      <c r="MS910" s="12"/>
      <c r="MT910" s="12"/>
      <c r="MU910" s="12"/>
      <c r="MV910" s="12"/>
      <c r="MW910" s="12"/>
      <c r="MX910" s="12"/>
      <c r="MY910" s="12"/>
      <c r="MZ910" s="12"/>
      <c r="NA910" s="12"/>
      <c r="NB910" s="12"/>
      <c r="NC910" s="12"/>
      <c r="ND910" s="12"/>
      <c r="NE910" s="12"/>
      <c r="NF910" s="12"/>
      <c r="NG910" s="12"/>
      <c r="NH910" s="12"/>
      <c r="NI910" s="12"/>
      <c r="NJ910" s="12"/>
      <c r="NK910" s="12"/>
      <c r="NL910" s="12"/>
      <c r="NM910" s="12"/>
      <c r="NN910" s="12"/>
      <c r="NO910" s="12"/>
      <c r="NP910" s="12"/>
      <c r="NQ910" s="12"/>
      <c r="NR910" s="12"/>
      <c r="NS910" s="12"/>
      <c r="NT910" s="12"/>
      <c r="NU910" s="12"/>
      <c r="NV910" s="12"/>
      <c r="NW910" s="12"/>
      <c r="NX910" s="12"/>
      <c r="NY910" s="12"/>
      <c r="NZ910" s="12"/>
      <c r="OA910" s="12"/>
      <c r="OB910" s="12"/>
      <c r="OC910" s="12"/>
      <c r="OD910" s="12"/>
      <c r="OE910" s="12"/>
      <c r="OF910" s="12"/>
      <c r="OG910" s="12"/>
      <c r="OH910" s="12"/>
      <c r="OI910" s="12"/>
      <c r="OJ910" s="12"/>
      <c r="OK910" s="12"/>
      <c r="OL910" s="12"/>
      <c r="OM910" s="12"/>
      <c r="ON910" s="12"/>
      <c r="OO910" s="12"/>
      <c r="OP910" s="12"/>
      <c r="OQ910" s="12"/>
      <c r="OR910" s="12"/>
      <c r="OS910" s="12"/>
      <c r="OT910" s="12"/>
      <c r="OU910" s="12"/>
      <c r="OV910" s="12"/>
      <c r="OW910" s="12"/>
      <c r="OX910" s="12"/>
      <c r="OY910" s="12"/>
      <c r="OZ910" s="12"/>
      <c r="PA910" s="12"/>
      <c r="PB910" s="12"/>
      <c r="PC910" s="12"/>
      <c r="PD910" s="12"/>
      <c r="PE910" s="12"/>
      <c r="PF910" s="12"/>
      <c r="PG910" s="12"/>
      <c r="PH910" s="12"/>
      <c r="PI910" s="12"/>
      <c r="PJ910" s="12"/>
      <c r="PK910" s="12"/>
      <c r="PL910" s="12"/>
      <c r="PM910" s="12"/>
      <c r="PN910" s="12"/>
      <c r="PO910" s="12"/>
      <c r="PP910" s="12"/>
    </row>
    <row r="911">
      <c r="A911" s="452"/>
      <c r="B911" s="45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  <c r="IB911" s="12"/>
      <c r="IC911" s="12"/>
      <c r="ID911" s="12"/>
      <c r="IE911" s="12"/>
      <c r="IF911" s="12"/>
      <c r="IG911" s="12"/>
      <c r="IH911" s="12"/>
      <c r="II911" s="12"/>
      <c r="IJ911" s="12"/>
      <c r="IK911" s="12"/>
      <c r="IL911" s="12"/>
      <c r="IM911" s="12"/>
      <c r="IN911" s="12"/>
      <c r="IO911" s="12"/>
      <c r="IP911" s="12"/>
      <c r="IQ911" s="12"/>
      <c r="IR911" s="12"/>
      <c r="IS911" s="12"/>
      <c r="IT911" s="12"/>
      <c r="IU911" s="12"/>
      <c r="IV911" s="12"/>
      <c r="IW911" s="12"/>
      <c r="IX911" s="12"/>
      <c r="IY911" s="12"/>
      <c r="IZ911" s="12"/>
      <c r="JA911" s="12"/>
      <c r="JB911" s="12"/>
      <c r="JC911" s="12"/>
      <c r="JD911" s="12"/>
      <c r="JE911" s="12"/>
      <c r="JF911" s="12"/>
      <c r="JG911" s="12"/>
      <c r="JH911" s="12"/>
      <c r="JI911" s="12"/>
      <c r="JJ911" s="12"/>
      <c r="JK911" s="12"/>
      <c r="JL911" s="12"/>
      <c r="JM911" s="12"/>
      <c r="JN911" s="12"/>
      <c r="JO911" s="12"/>
      <c r="JP911" s="12"/>
      <c r="JQ911" s="12"/>
      <c r="JR911" s="12"/>
      <c r="JS911" s="12"/>
      <c r="JT911" s="12"/>
      <c r="JU911" s="12"/>
      <c r="JV911" s="12"/>
      <c r="JW911" s="12"/>
      <c r="JX911" s="12"/>
      <c r="JY911" s="12"/>
      <c r="JZ911" s="12"/>
      <c r="KA911" s="12"/>
      <c r="KB911" s="12"/>
      <c r="KC911" s="12"/>
      <c r="KD911" s="12"/>
      <c r="KE911" s="12"/>
      <c r="KF911" s="12"/>
      <c r="KG911" s="12"/>
      <c r="KH911" s="12"/>
      <c r="KI911" s="12"/>
      <c r="KJ911" s="12"/>
      <c r="KK911" s="12"/>
      <c r="KL911" s="12"/>
      <c r="KM911" s="12"/>
      <c r="KN911" s="12"/>
      <c r="KO911" s="12"/>
      <c r="KP911" s="12"/>
      <c r="KQ911" s="12"/>
      <c r="KR911" s="12"/>
      <c r="KS911" s="12"/>
      <c r="KT911" s="12"/>
      <c r="KU911" s="12"/>
      <c r="KV911" s="12"/>
      <c r="KW911" s="12"/>
      <c r="KX911" s="12"/>
      <c r="KY911" s="12"/>
      <c r="KZ911" s="12"/>
      <c r="LA911" s="12"/>
      <c r="LB911" s="12"/>
      <c r="LC911" s="12"/>
      <c r="LD911" s="12"/>
      <c r="LE911" s="12"/>
      <c r="LF911" s="12"/>
      <c r="LG911" s="12"/>
      <c r="LH911" s="12"/>
      <c r="LI911" s="12"/>
      <c r="LJ911" s="12"/>
      <c r="LK911" s="12"/>
      <c r="LL911" s="12"/>
      <c r="LM911" s="12"/>
      <c r="LN911" s="12"/>
      <c r="LO911" s="12"/>
      <c r="LP911" s="12"/>
      <c r="LQ911" s="12"/>
      <c r="LR911" s="12"/>
      <c r="LS911" s="12"/>
      <c r="LT911" s="12"/>
      <c r="LU911" s="12"/>
      <c r="LV911" s="12"/>
      <c r="LW911" s="12"/>
      <c r="LX911" s="12"/>
      <c r="LY911" s="12"/>
      <c r="LZ911" s="12"/>
      <c r="MA911" s="12"/>
      <c r="MB911" s="12"/>
      <c r="MC911" s="12"/>
      <c r="MD911" s="12"/>
      <c r="ME911" s="12"/>
      <c r="MF911" s="12"/>
      <c r="MG911" s="12"/>
      <c r="MH911" s="12"/>
      <c r="MI911" s="12"/>
      <c r="MJ911" s="12"/>
      <c r="MK911" s="12"/>
      <c r="ML911" s="12"/>
      <c r="MM911" s="12"/>
      <c r="MN911" s="12"/>
      <c r="MO911" s="12"/>
      <c r="MP911" s="12"/>
      <c r="MQ911" s="12"/>
      <c r="MR911" s="12"/>
      <c r="MS911" s="12"/>
      <c r="MT911" s="12"/>
      <c r="MU911" s="12"/>
      <c r="MV911" s="12"/>
      <c r="MW911" s="12"/>
      <c r="MX911" s="12"/>
      <c r="MY911" s="12"/>
      <c r="MZ911" s="12"/>
      <c r="NA911" s="12"/>
      <c r="NB911" s="12"/>
      <c r="NC911" s="12"/>
      <c r="ND911" s="12"/>
      <c r="NE911" s="12"/>
      <c r="NF911" s="12"/>
      <c r="NG911" s="12"/>
      <c r="NH911" s="12"/>
      <c r="NI911" s="12"/>
      <c r="NJ911" s="12"/>
      <c r="NK911" s="12"/>
      <c r="NL911" s="12"/>
      <c r="NM911" s="12"/>
      <c r="NN911" s="12"/>
      <c r="NO911" s="12"/>
      <c r="NP911" s="12"/>
      <c r="NQ911" s="12"/>
      <c r="NR911" s="12"/>
      <c r="NS911" s="12"/>
      <c r="NT911" s="12"/>
      <c r="NU911" s="12"/>
      <c r="NV911" s="12"/>
      <c r="NW911" s="12"/>
      <c r="NX911" s="12"/>
      <c r="NY911" s="12"/>
      <c r="NZ911" s="12"/>
      <c r="OA911" s="12"/>
      <c r="OB911" s="12"/>
      <c r="OC911" s="12"/>
      <c r="OD911" s="12"/>
      <c r="OE911" s="12"/>
      <c r="OF911" s="12"/>
      <c r="OG911" s="12"/>
      <c r="OH911" s="12"/>
      <c r="OI911" s="12"/>
      <c r="OJ911" s="12"/>
      <c r="OK911" s="12"/>
      <c r="OL911" s="12"/>
      <c r="OM911" s="12"/>
      <c r="ON911" s="12"/>
      <c r="OO911" s="12"/>
      <c r="OP911" s="12"/>
      <c r="OQ911" s="12"/>
      <c r="OR911" s="12"/>
      <c r="OS911" s="12"/>
      <c r="OT911" s="12"/>
      <c r="OU911" s="12"/>
      <c r="OV911" s="12"/>
      <c r="OW911" s="12"/>
      <c r="OX911" s="12"/>
      <c r="OY911" s="12"/>
      <c r="OZ911" s="12"/>
      <c r="PA911" s="12"/>
      <c r="PB911" s="12"/>
      <c r="PC911" s="12"/>
      <c r="PD911" s="12"/>
      <c r="PE911" s="12"/>
      <c r="PF911" s="12"/>
      <c r="PG911" s="12"/>
      <c r="PH911" s="12"/>
      <c r="PI911" s="12"/>
      <c r="PJ911" s="12"/>
      <c r="PK911" s="12"/>
      <c r="PL911" s="12"/>
      <c r="PM911" s="12"/>
      <c r="PN911" s="12"/>
      <c r="PO911" s="12"/>
      <c r="PP911" s="12"/>
    </row>
    <row r="912">
      <c r="A912" s="452"/>
      <c r="B912" s="45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  <c r="IB912" s="12"/>
      <c r="IC912" s="12"/>
      <c r="ID912" s="12"/>
      <c r="IE912" s="12"/>
      <c r="IF912" s="12"/>
      <c r="IG912" s="12"/>
      <c r="IH912" s="12"/>
      <c r="II912" s="12"/>
      <c r="IJ912" s="12"/>
      <c r="IK912" s="12"/>
      <c r="IL912" s="12"/>
      <c r="IM912" s="12"/>
      <c r="IN912" s="12"/>
      <c r="IO912" s="12"/>
      <c r="IP912" s="12"/>
      <c r="IQ912" s="12"/>
      <c r="IR912" s="12"/>
      <c r="IS912" s="12"/>
      <c r="IT912" s="12"/>
      <c r="IU912" s="12"/>
      <c r="IV912" s="12"/>
      <c r="IW912" s="12"/>
      <c r="IX912" s="12"/>
      <c r="IY912" s="12"/>
      <c r="IZ912" s="12"/>
      <c r="JA912" s="12"/>
      <c r="JB912" s="12"/>
      <c r="JC912" s="12"/>
      <c r="JD912" s="12"/>
      <c r="JE912" s="12"/>
      <c r="JF912" s="12"/>
      <c r="JG912" s="12"/>
      <c r="JH912" s="12"/>
      <c r="JI912" s="12"/>
      <c r="JJ912" s="12"/>
      <c r="JK912" s="12"/>
      <c r="JL912" s="12"/>
      <c r="JM912" s="12"/>
      <c r="JN912" s="12"/>
      <c r="JO912" s="12"/>
      <c r="JP912" s="12"/>
      <c r="JQ912" s="12"/>
      <c r="JR912" s="12"/>
      <c r="JS912" s="12"/>
      <c r="JT912" s="12"/>
      <c r="JU912" s="12"/>
      <c r="JV912" s="12"/>
      <c r="JW912" s="12"/>
      <c r="JX912" s="12"/>
      <c r="JY912" s="12"/>
      <c r="JZ912" s="12"/>
      <c r="KA912" s="12"/>
      <c r="KB912" s="12"/>
      <c r="KC912" s="12"/>
      <c r="KD912" s="12"/>
      <c r="KE912" s="12"/>
      <c r="KF912" s="12"/>
      <c r="KG912" s="12"/>
      <c r="KH912" s="12"/>
      <c r="KI912" s="12"/>
      <c r="KJ912" s="12"/>
      <c r="KK912" s="12"/>
      <c r="KL912" s="12"/>
      <c r="KM912" s="12"/>
      <c r="KN912" s="12"/>
      <c r="KO912" s="12"/>
      <c r="KP912" s="12"/>
      <c r="KQ912" s="12"/>
      <c r="KR912" s="12"/>
      <c r="KS912" s="12"/>
      <c r="KT912" s="12"/>
      <c r="KU912" s="12"/>
      <c r="KV912" s="12"/>
      <c r="KW912" s="12"/>
      <c r="KX912" s="12"/>
      <c r="KY912" s="12"/>
      <c r="KZ912" s="12"/>
      <c r="LA912" s="12"/>
      <c r="LB912" s="12"/>
      <c r="LC912" s="12"/>
      <c r="LD912" s="12"/>
      <c r="LE912" s="12"/>
      <c r="LF912" s="12"/>
      <c r="LG912" s="12"/>
      <c r="LH912" s="12"/>
      <c r="LI912" s="12"/>
      <c r="LJ912" s="12"/>
      <c r="LK912" s="12"/>
      <c r="LL912" s="12"/>
      <c r="LM912" s="12"/>
      <c r="LN912" s="12"/>
      <c r="LO912" s="12"/>
      <c r="LP912" s="12"/>
      <c r="LQ912" s="12"/>
      <c r="LR912" s="12"/>
      <c r="LS912" s="12"/>
      <c r="LT912" s="12"/>
      <c r="LU912" s="12"/>
      <c r="LV912" s="12"/>
      <c r="LW912" s="12"/>
      <c r="LX912" s="12"/>
      <c r="LY912" s="12"/>
      <c r="LZ912" s="12"/>
      <c r="MA912" s="12"/>
      <c r="MB912" s="12"/>
      <c r="MC912" s="12"/>
      <c r="MD912" s="12"/>
      <c r="ME912" s="12"/>
      <c r="MF912" s="12"/>
      <c r="MG912" s="12"/>
      <c r="MH912" s="12"/>
      <c r="MI912" s="12"/>
      <c r="MJ912" s="12"/>
      <c r="MK912" s="12"/>
      <c r="ML912" s="12"/>
      <c r="MM912" s="12"/>
      <c r="MN912" s="12"/>
      <c r="MO912" s="12"/>
      <c r="MP912" s="12"/>
      <c r="MQ912" s="12"/>
      <c r="MR912" s="12"/>
      <c r="MS912" s="12"/>
      <c r="MT912" s="12"/>
      <c r="MU912" s="12"/>
      <c r="MV912" s="12"/>
      <c r="MW912" s="12"/>
      <c r="MX912" s="12"/>
      <c r="MY912" s="12"/>
      <c r="MZ912" s="12"/>
      <c r="NA912" s="12"/>
      <c r="NB912" s="12"/>
      <c r="NC912" s="12"/>
      <c r="ND912" s="12"/>
      <c r="NE912" s="12"/>
      <c r="NF912" s="12"/>
      <c r="NG912" s="12"/>
      <c r="NH912" s="12"/>
      <c r="NI912" s="12"/>
      <c r="NJ912" s="12"/>
      <c r="NK912" s="12"/>
      <c r="NL912" s="12"/>
      <c r="NM912" s="12"/>
      <c r="NN912" s="12"/>
      <c r="NO912" s="12"/>
      <c r="NP912" s="12"/>
      <c r="NQ912" s="12"/>
      <c r="NR912" s="12"/>
      <c r="NS912" s="12"/>
      <c r="NT912" s="12"/>
      <c r="NU912" s="12"/>
      <c r="NV912" s="12"/>
      <c r="NW912" s="12"/>
      <c r="NX912" s="12"/>
      <c r="NY912" s="12"/>
      <c r="NZ912" s="12"/>
      <c r="OA912" s="12"/>
      <c r="OB912" s="12"/>
      <c r="OC912" s="12"/>
      <c r="OD912" s="12"/>
      <c r="OE912" s="12"/>
      <c r="OF912" s="12"/>
      <c r="OG912" s="12"/>
      <c r="OH912" s="12"/>
      <c r="OI912" s="12"/>
      <c r="OJ912" s="12"/>
      <c r="OK912" s="12"/>
      <c r="OL912" s="12"/>
      <c r="OM912" s="12"/>
      <c r="ON912" s="12"/>
      <c r="OO912" s="12"/>
      <c r="OP912" s="12"/>
      <c r="OQ912" s="12"/>
      <c r="OR912" s="12"/>
      <c r="OS912" s="12"/>
      <c r="OT912" s="12"/>
      <c r="OU912" s="12"/>
      <c r="OV912" s="12"/>
      <c r="OW912" s="12"/>
      <c r="OX912" s="12"/>
      <c r="OY912" s="12"/>
      <c r="OZ912" s="12"/>
      <c r="PA912" s="12"/>
      <c r="PB912" s="12"/>
      <c r="PC912" s="12"/>
      <c r="PD912" s="12"/>
      <c r="PE912" s="12"/>
      <c r="PF912" s="12"/>
      <c r="PG912" s="12"/>
      <c r="PH912" s="12"/>
      <c r="PI912" s="12"/>
      <c r="PJ912" s="12"/>
      <c r="PK912" s="12"/>
      <c r="PL912" s="12"/>
      <c r="PM912" s="12"/>
      <c r="PN912" s="12"/>
      <c r="PO912" s="12"/>
      <c r="PP912" s="12"/>
    </row>
    <row r="913">
      <c r="A913" s="452"/>
      <c r="B913" s="45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  <c r="IU913" s="12"/>
      <c r="IV913" s="12"/>
      <c r="IW913" s="12"/>
      <c r="IX913" s="12"/>
      <c r="IY913" s="12"/>
      <c r="IZ913" s="12"/>
      <c r="JA913" s="12"/>
      <c r="JB913" s="12"/>
      <c r="JC913" s="12"/>
      <c r="JD913" s="12"/>
      <c r="JE913" s="12"/>
      <c r="JF913" s="12"/>
      <c r="JG913" s="12"/>
      <c r="JH913" s="12"/>
      <c r="JI913" s="12"/>
      <c r="JJ913" s="12"/>
      <c r="JK913" s="12"/>
      <c r="JL913" s="12"/>
      <c r="JM913" s="12"/>
      <c r="JN913" s="12"/>
      <c r="JO913" s="12"/>
      <c r="JP913" s="12"/>
      <c r="JQ913" s="12"/>
      <c r="JR913" s="12"/>
      <c r="JS913" s="12"/>
      <c r="JT913" s="12"/>
      <c r="JU913" s="12"/>
      <c r="JV913" s="12"/>
      <c r="JW913" s="12"/>
      <c r="JX913" s="12"/>
      <c r="JY913" s="12"/>
      <c r="JZ913" s="12"/>
      <c r="KA913" s="12"/>
      <c r="KB913" s="12"/>
      <c r="KC913" s="12"/>
      <c r="KD913" s="12"/>
      <c r="KE913" s="12"/>
      <c r="KF913" s="12"/>
      <c r="KG913" s="12"/>
      <c r="KH913" s="12"/>
      <c r="KI913" s="12"/>
      <c r="KJ913" s="12"/>
      <c r="KK913" s="12"/>
      <c r="KL913" s="12"/>
      <c r="KM913" s="12"/>
      <c r="KN913" s="12"/>
      <c r="KO913" s="12"/>
      <c r="KP913" s="12"/>
      <c r="KQ913" s="12"/>
      <c r="KR913" s="12"/>
      <c r="KS913" s="12"/>
      <c r="KT913" s="12"/>
      <c r="KU913" s="12"/>
      <c r="KV913" s="12"/>
      <c r="KW913" s="12"/>
      <c r="KX913" s="12"/>
      <c r="KY913" s="12"/>
      <c r="KZ913" s="12"/>
      <c r="LA913" s="12"/>
      <c r="LB913" s="12"/>
      <c r="LC913" s="12"/>
      <c r="LD913" s="12"/>
      <c r="LE913" s="12"/>
      <c r="LF913" s="12"/>
      <c r="LG913" s="12"/>
      <c r="LH913" s="12"/>
      <c r="LI913" s="12"/>
      <c r="LJ913" s="12"/>
      <c r="LK913" s="12"/>
      <c r="LL913" s="12"/>
      <c r="LM913" s="12"/>
      <c r="LN913" s="12"/>
      <c r="LO913" s="12"/>
      <c r="LP913" s="12"/>
      <c r="LQ913" s="12"/>
      <c r="LR913" s="12"/>
      <c r="LS913" s="12"/>
      <c r="LT913" s="12"/>
      <c r="LU913" s="12"/>
      <c r="LV913" s="12"/>
      <c r="LW913" s="12"/>
      <c r="LX913" s="12"/>
      <c r="LY913" s="12"/>
      <c r="LZ913" s="12"/>
      <c r="MA913" s="12"/>
      <c r="MB913" s="12"/>
      <c r="MC913" s="12"/>
      <c r="MD913" s="12"/>
      <c r="ME913" s="12"/>
      <c r="MF913" s="12"/>
      <c r="MG913" s="12"/>
      <c r="MH913" s="12"/>
      <c r="MI913" s="12"/>
      <c r="MJ913" s="12"/>
      <c r="MK913" s="12"/>
      <c r="ML913" s="12"/>
      <c r="MM913" s="12"/>
      <c r="MN913" s="12"/>
      <c r="MO913" s="12"/>
      <c r="MP913" s="12"/>
      <c r="MQ913" s="12"/>
      <c r="MR913" s="12"/>
      <c r="MS913" s="12"/>
      <c r="MT913" s="12"/>
      <c r="MU913" s="12"/>
      <c r="MV913" s="12"/>
      <c r="MW913" s="12"/>
      <c r="MX913" s="12"/>
      <c r="MY913" s="12"/>
      <c r="MZ913" s="12"/>
      <c r="NA913" s="12"/>
      <c r="NB913" s="12"/>
      <c r="NC913" s="12"/>
      <c r="ND913" s="12"/>
      <c r="NE913" s="12"/>
      <c r="NF913" s="12"/>
      <c r="NG913" s="12"/>
      <c r="NH913" s="12"/>
      <c r="NI913" s="12"/>
      <c r="NJ913" s="12"/>
      <c r="NK913" s="12"/>
      <c r="NL913" s="12"/>
      <c r="NM913" s="12"/>
      <c r="NN913" s="12"/>
      <c r="NO913" s="12"/>
      <c r="NP913" s="12"/>
      <c r="NQ913" s="12"/>
      <c r="NR913" s="12"/>
      <c r="NS913" s="12"/>
      <c r="NT913" s="12"/>
      <c r="NU913" s="12"/>
      <c r="NV913" s="12"/>
      <c r="NW913" s="12"/>
      <c r="NX913" s="12"/>
      <c r="NY913" s="12"/>
      <c r="NZ913" s="12"/>
      <c r="OA913" s="12"/>
      <c r="OB913" s="12"/>
      <c r="OC913" s="12"/>
      <c r="OD913" s="12"/>
      <c r="OE913" s="12"/>
      <c r="OF913" s="12"/>
      <c r="OG913" s="12"/>
      <c r="OH913" s="12"/>
      <c r="OI913" s="12"/>
      <c r="OJ913" s="12"/>
      <c r="OK913" s="12"/>
      <c r="OL913" s="12"/>
      <c r="OM913" s="12"/>
      <c r="ON913" s="12"/>
      <c r="OO913" s="12"/>
      <c r="OP913" s="12"/>
      <c r="OQ913" s="12"/>
      <c r="OR913" s="12"/>
      <c r="OS913" s="12"/>
      <c r="OT913" s="12"/>
      <c r="OU913" s="12"/>
      <c r="OV913" s="12"/>
      <c r="OW913" s="12"/>
      <c r="OX913" s="12"/>
      <c r="OY913" s="12"/>
      <c r="OZ913" s="12"/>
      <c r="PA913" s="12"/>
      <c r="PB913" s="12"/>
      <c r="PC913" s="12"/>
      <c r="PD913" s="12"/>
      <c r="PE913" s="12"/>
      <c r="PF913" s="12"/>
      <c r="PG913" s="12"/>
      <c r="PH913" s="12"/>
      <c r="PI913" s="12"/>
      <c r="PJ913" s="12"/>
      <c r="PK913" s="12"/>
      <c r="PL913" s="12"/>
      <c r="PM913" s="12"/>
      <c r="PN913" s="12"/>
      <c r="PO913" s="12"/>
      <c r="PP913" s="12"/>
    </row>
    <row r="914">
      <c r="A914" s="452"/>
      <c r="B914" s="45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  <c r="IB914" s="12"/>
      <c r="IC914" s="12"/>
      <c r="ID914" s="12"/>
      <c r="IE914" s="12"/>
      <c r="IF914" s="12"/>
      <c r="IG914" s="12"/>
      <c r="IH914" s="12"/>
      <c r="II914" s="12"/>
      <c r="IJ914" s="12"/>
      <c r="IK914" s="12"/>
      <c r="IL914" s="12"/>
      <c r="IM914" s="12"/>
      <c r="IN914" s="12"/>
      <c r="IO914" s="12"/>
      <c r="IP914" s="12"/>
      <c r="IQ914" s="12"/>
      <c r="IR914" s="12"/>
      <c r="IS914" s="12"/>
      <c r="IT914" s="12"/>
      <c r="IU914" s="12"/>
      <c r="IV914" s="12"/>
      <c r="IW914" s="12"/>
      <c r="IX914" s="12"/>
      <c r="IY914" s="12"/>
      <c r="IZ914" s="12"/>
      <c r="JA914" s="12"/>
      <c r="JB914" s="12"/>
      <c r="JC914" s="12"/>
      <c r="JD914" s="12"/>
      <c r="JE914" s="12"/>
      <c r="JF914" s="12"/>
      <c r="JG914" s="12"/>
      <c r="JH914" s="12"/>
      <c r="JI914" s="12"/>
      <c r="JJ914" s="12"/>
      <c r="JK914" s="12"/>
      <c r="JL914" s="12"/>
      <c r="JM914" s="12"/>
      <c r="JN914" s="12"/>
      <c r="JO914" s="12"/>
      <c r="JP914" s="12"/>
      <c r="JQ914" s="12"/>
      <c r="JR914" s="12"/>
      <c r="JS914" s="12"/>
      <c r="JT914" s="12"/>
      <c r="JU914" s="12"/>
      <c r="JV914" s="12"/>
      <c r="JW914" s="12"/>
      <c r="JX914" s="12"/>
      <c r="JY914" s="12"/>
      <c r="JZ914" s="12"/>
      <c r="KA914" s="12"/>
      <c r="KB914" s="12"/>
      <c r="KC914" s="12"/>
      <c r="KD914" s="12"/>
      <c r="KE914" s="12"/>
      <c r="KF914" s="12"/>
      <c r="KG914" s="12"/>
      <c r="KH914" s="12"/>
      <c r="KI914" s="12"/>
      <c r="KJ914" s="12"/>
      <c r="KK914" s="12"/>
      <c r="KL914" s="12"/>
      <c r="KM914" s="12"/>
      <c r="KN914" s="12"/>
      <c r="KO914" s="12"/>
      <c r="KP914" s="12"/>
      <c r="KQ914" s="12"/>
      <c r="KR914" s="12"/>
      <c r="KS914" s="12"/>
      <c r="KT914" s="12"/>
      <c r="KU914" s="12"/>
      <c r="KV914" s="12"/>
      <c r="KW914" s="12"/>
      <c r="KX914" s="12"/>
      <c r="KY914" s="12"/>
      <c r="KZ914" s="12"/>
      <c r="LA914" s="12"/>
      <c r="LB914" s="12"/>
      <c r="LC914" s="12"/>
      <c r="LD914" s="12"/>
      <c r="LE914" s="12"/>
      <c r="LF914" s="12"/>
      <c r="LG914" s="12"/>
      <c r="LH914" s="12"/>
      <c r="LI914" s="12"/>
      <c r="LJ914" s="12"/>
      <c r="LK914" s="12"/>
      <c r="LL914" s="12"/>
      <c r="LM914" s="12"/>
      <c r="LN914" s="12"/>
      <c r="LO914" s="12"/>
      <c r="LP914" s="12"/>
      <c r="LQ914" s="12"/>
      <c r="LR914" s="12"/>
      <c r="LS914" s="12"/>
      <c r="LT914" s="12"/>
      <c r="LU914" s="12"/>
      <c r="LV914" s="12"/>
      <c r="LW914" s="12"/>
      <c r="LX914" s="12"/>
      <c r="LY914" s="12"/>
      <c r="LZ914" s="12"/>
      <c r="MA914" s="12"/>
      <c r="MB914" s="12"/>
      <c r="MC914" s="12"/>
      <c r="MD914" s="12"/>
      <c r="ME914" s="12"/>
      <c r="MF914" s="12"/>
      <c r="MG914" s="12"/>
      <c r="MH914" s="12"/>
      <c r="MI914" s="12"/>
      <c r="MJ914" s="12"/>
      <c r="MK914" s="12"/>
      <c r="ML914" s="12"/>
      <c r="MM914" s="12"/>
      <c r="MN914" s="12"/>
      <c r="MO914" s="12"/>
      <c r="MP914" s="12"/>
      <c r="MQ914" s="12"/>
      <c r="MR914" s="12"/>
      <c r="MS914" s="12"/>
      <c r="MT914" s="12"/>
      <c r="MU914" s="12"/>
      <c r="MV914" s="12"/>
      <c r="MW914" s="12"/>
      <c r="MX914" s="12"/>
      <c r="MY914" s="12"/>
      <c r="MZ914" s="12"/>
      <c r="NA914" s="12"/>
      <c r="NB914" s="12"/>
      <c r="NC914" s="12"/>
      <c r="ND914" s="12"/>
      <c r="NE914" s="12"/>
      <c r="NF914" s="12"/>
      <c r="NG914" s="12"/>
      <c r="NH914" s="12"/>
      <c r="NI914" s="12"/>
      <c r="NJ914" s="12"/>
      <c r="NK914" s="12"/>
      <c r="NL914" s="12"/>
      <c r="NM914" s="12"/>
      <c r="NN914" s="12"/>
      <c r="NO914" s="12"/>
      <c r="NP914" s="12"/>
      <c r="NQ914" s="12"/>
      <c r="NR914" s="12"/>
      <c r="NS914" s="12"/>
      <c r="NT914" s="12"/>
      <c r="NU914" s="12"/>
      <c r="NV914" s="12"/>
      <c r="NW914" s="12"/>
      <c r="NX914" s="12"/>
      <c r="NY914" s="12"/>
      <c r="NZ914" s="12"/>
      <c r="OA914" s="12"/>
      <c r="OB914" s="12"/>
      <c r="OC914" s="12"/>
      <c r="OD914" s="12"/>
      <c r="OE914" s="12"/>
      <c r="OF914" s="12"/>
      <c r="OG914" s="12"/>
      <c r="OH914" s="12"/>
      <c r="OI914" s="12"/>
      <c r="OJ914" s="12"/>
      <c r="OK914" s="12"/>
      <c r="OL914" s="12"/>
      <c r="OM914" s="12"/>
      <c r="ON914" s="12"/>
      <c r="OO914" s="12"/>
      <c r="OP914" s="12"/>
      <c r="OQ914" s="12"/>
      <c r="OR914" s="12"/>
      <c r="OS914" s="12"/>
      <c r="OT914" s="12"/>
      <c r="OU914" s="12"/>
      <c r="OV914" s="12"/>
      <c r="OW914" s="12"/>
      <c r="OX914" s="12"/>
      <c r="OY914" s="12"/>
      <c r="OZ914" s="12"/>
      <c r="PA914" s="12"/>
      <c r="PB914" s="12"/>
      <c r="PC914" s="12"/>
      <c r="PD914" s="12"/>
      <c r="PE914" s="12"/>
      <c r="PF914" s="12"/>
      <c r="PG914" s="12"/>
      <c r="PH914" s="12"/>
      <c r="PI914" s="12"/>
      <c r="PJ914" s="12"/>
      <c r="PK914" s="12"/>
      <c r="PL914" s="12"/>
      <c r="PM914" s="12"/>
      <c r="PN914" s="12"/>
      <c r="PO914" s="12"/>
      <c r="PP914" s="12"/>
    </row>
    <row r="915">
      <c r="A915" s="452"/>
      <c r="B915" s="45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  <c r="IB915" s="12"/>
      <c r="IC915" s="12"/>
      <c r="ID915" s="12"/>
      <c r="IE915" s="12"/>
      <c r="IF915" s="12"/>
      <c r="IG915" s="12"/>
      <c r="IH915" s="12"/>
      <c r="II915" s="12"/>
      <c r="IJ915" s="12"/>
      <c r="IK915" s="12"/>
      <c r="IL915" s="12"/>
      <c r="IM915" s="12"/>
      <c r="IN915" s="12"/>
      <c r="IO915" s="12"/>
      <c r="IP915" s="12"/>
      <c r="IQ915" s="12"/>
      <c r="IR915" s="12"/>
      <c r="IS915" s="12"/>
      <c r="IT915" s="12"/>
      <c r="IU915" s="12"/>
      <c r="IV915" s="12"/>
      <c r="IW915" s="12"/>
      <c r="IX915" s="12"/>
      <c r="IY915" s="12"/>
      <c r="IZ915" s="12"/>
      <c r="JA915" s="12"/>
      <c r="JB915" s="12"/>
      <c r="JC915" s="12"/>
      <c r="JD915" s="12"/>
      <c r="JE915" s="12"/>
      <c r="JF915" s="12"/>
      <c r="JG915" s="12"/>
      <c r="JH915" s="12"/>
      <c r="JI915" s="12"/>
      <c r="JJ915" s="12"/>
      <c r="JK915" s="12"/>
      <c r="JL915" s="12"/>
      <c r="JM915" s="12"/>
      <c r="JN915" s="12"/>
      <c r="JO915" s="12"/>
      <c r="JP915" s="12"/>
      <c r="JQ915" s="12"/>
      <c r="JR915" s="12"/>
      <c r="JS915" s="12"/>
      <c r="JT915" s="12"/>
      <c r="JU915" s="12"/>
      <c r="JV915" s="12"/>
      <c r="JW915" s="12"/>
      <c r="JX915" s="12"/>
      <c r="JY915" s="12"/>
      <c r="JZ915" s="12"/>
      <c r="KA915" s="12"/>
      <c r="KB915" s="12"/>
      <c r="KC915" s="12"/>
      <c r="KD915" s="12"/>
      <c r="KE915" s="12"/>
      <c r="KF915" s="12"/>
      <c r="KG915" s="12"/>
      <c r="KH915" s="12"/>
      <c r="KI915" s="12"/>
      <c r="KJ915" s="12"/>
      <c r="KK915" s="12"/>
      <c r="KL915" s="12"/>
      <c r="KM915" s="12"/>
      <c r="KN915" s="12"/>
      <c r="KO915" s="12"/>
      <c r="KP915" s="12"/>
      <c r="KQ915" s="12"/>
      <c r="KR915" s="12"/>
      <c r="KS915" s="12"/>
      <c r="KT915" s="12"/>
      <c r="KU915" s="12"/>
      <c r="KV915" s="12"/>
      <c r="KW915" s="12"/>
      <c r="KX915" s="12"/>
      <c r="KY915" s="12"/>
      <c r="KZ915" s="12"/>
      <c r="LA915" s="12"/>
      <c r="LB915" s="12"/>
      <c r="LC915" s="12"/>
      <c r="LD915" s="12"/>
      <c r="LE915" s="12"/>
      <c r="LF915" s="12"/>
      <c r="LG915" s="12"/>
      <c r="LH915" s="12"/>
      <c r="LI915" s="12"/>
      <c r="LJ915" s="12"/>
      <c r="LK915" s="12"/>
      <c r="LL915" s="12"/>
      <c r="LM915" s="12"/>
      <c r="LN915" s="12"/>
      <c r="LO915" s="12"/>
      <c r="LP915" s="12"/>
      <c r="LQ915" s="12"/>
      <c r="LR915" s="12"/>
      <c r="LS915" s="12"/>
      <c r="LT915" s="12"/>
      <c r="LU915" s="12"/>
      <c r="LV915" s="12"/>
      <c r="LW915" s="12"/>
      <c r="LX915" s="12"/>
      <c r="LY915" s="12"/>
      <c r="LZ915" s="12"/>
      <c r="MA915" s="12"/>
      <c r="MB915" s="12"/>
      <c r="MC915" s="12"/>
      <c r="MD915" s="12"/>
      <c r="ME915" s="12"/>
      <c r="MF915" s="12"/>
      <c r="MG915" s="12"/>
      <c r="MH915" s="12"/>
      <c r="MI915" s="12"/>
      <c r="MJ915" s="12"/>
      <c r="MK915" s="12"/>
      <c r="ML915" s="12"/>
      <c r="MM915" s="12"/>
      <c r="MN915" s="12"/>
      <c r="MO915" s="12"/>
      <c r="MP915" s="12"/>
      <c r="MQ915" s="12"/>
      <c r="MR915" s="12"/>
      <c r="MS915" s="12"/>
      <c r="MT915" s="12"/>
      <c r="MU915" s="12"/>
      <c r="MV915" s="12"/>
      <c r="MW915" s="12"/>
      <c r="MX915" s="12"/>
      <c r="MY915" s="12"/>
      <c r="MZ915" s="12"/>
      <c r="NA915" s="12"/>
      <c r="NB915" s="12"/>
      <c r="NC915" s="12"/>
      <c r="ND915" s="12"/>
      <c r="NE915" s="12"/>
      <c r="NF915" s="12"/>
      <c r="NG915" s="12"/>
      <c r="NH915" s="12"/>
      <c r="NI915" s="12"/>
      <c r="NJ915" s="12"/>
      <c r="NK915" s="12"/>
      <c r="NL915" s="12"/>
      <c r="NM915" s="12"/>
      <c r="NN915" s="12"/>
      <c r="NO915" s="12"/>
      <c r="NP915" s="12"/>
      <c r="NQ915" s="12"/>
      <c r="NR915" s="12"/>
      <c r="NS915" s="12"/>
      <c r="NT915" s="12"/>
      <c r="NU915" s="12"/>
      <c r="NV915" s="12"/>
      <c r="NW915" s="12"/>
      <c r="NX915" s="12"/>
      <c r="NY915" s="12"/>
      <c r="NZ915" s="12"/>
      <c r="OA915" s="12"/>
      <c r="OB915" s="12"/>
      <c r="OC915" s="12"/>
      <c r="OD915" s="12"/>
      <c r="OE915" s="12"/>
      <c r="OF915" s="12"/>
      <c r="OG915" s="12"/>
      <c r="OH915" s="12"/>
      <c r="OI915" s="12"/>
      <c r="OJ915" s="12"/>
      <c r="OK915" s="12"/>
      <c r="OL915" s="12"/>
      <c r="OM915" s="12"/>
      <c r="ON915" s="12"/>
      <c r="OO915" s="12"/>
      <c r="OP915" s="12"/>
      <c r="OQ915" s="12"/>
      <c r="OR915" s="12"/>
      <c r="OS915" s="12"/>
      <c r="OT915" s="12"/>
      <c r="OU915" s="12"/>
      <c r="OV915" s="12"/>
      <c r="OW915" s="12"/>
      <c r="OX915" s="12"/>
      <c r="OY915" s="12"/>
      <c r="OZ915" s="12"/>
      <c r="PA915" s="12"/>
      <c r="PB915" s="12"/>
      <c r="PC915" s="12"/>
      <c r="PD915" s="12"/>
      <c r="PE915" s="12"/>
      <c r="PF915" s="12"/>
      <c r="PG915" s="12"/>
      <c r="PH915" s="12"/>
      <c r="PI915" s="12"/>
      <c r="PJ915" s="12"/>
      <c r="PK915" s="12"/>
      <c r="PL915" s="12"/>
      <c r="PM915" s="12"/>
      <c r="PN915" s="12"/>
      <c r="PO915" s="12"/>
      <c r="PP915" s="12"/>
    </row>
    <row r="916">
      <c r="A916" s="452"/>
      <c r="B916" s="45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  <c r="IU916" s="12"/>
      <c r="IV916" s="12"/>
      <c r="IW916" s="12"/>
      <c r="IX916" s="12"/>
      <c r="IY916" s="12"/>
      <c r="IZ916" s="12"/>
      <c r="JA916" s="12"/>
      <c r="JB916" s="12"/>
      <c r="JC916" s="12"/>
      <c r="JD916" s="12"/>
      <c r="JE916" s="12"/>
      <c r="JF916" s="12"/>
      <c r="JG916" s="12"/>
      <c r="JH916" s="12"/>
      <c r="JI916" s="12"/>
      <c r="JJ916" s="12"/>
      <c r="JK916" s="12"/>
      <c r="JL916" s="12"/>
      <c r="JM916" s="12"/>
      <c r="JN916" s="12"/>
      <c r="JO916" s="12"/>
      <c r="JP916" s="12"/>
      <c r="JQ916" s="12"/>
      <c r="JR916" s="12"/>
      <c r="JS916" s="12"/>
      <c r="JT916" s="12"/>
      <c r="JU916" s="12"/>
      <c r="JV916" s="12"/>
      <c r="JW916" s="12"/>
      <c r="JX916" s="12"/>
      <c r="JY916" s="12"/>
      <c r="JZ916" s="12"/>
      <c r="KA916" s="12"/>
      <c r="KB916" s="12"/>
      <c r="KC916" s="12"/>
      <c r="KD916" s="12"/>
      <c r="KE916" s="12"/>
      <c r="KF916" s="12"/>
      <c r="KG916" s="12"/>
      <c r="KH916" s="12"/>
      <c r="KI916" s="12"/>
      <c r="KJ916" s="12"/>
      <c r="KK916" s="12"/>
      <c r="KL916" s="12"/>
      <c r="KM916" s="12"/>
      <c r="KN916" s="12"/>
      <c r="KO916" s="12"/>
      <c r="KP916" s="12"/>
      <c r="KQ916" s="12"/>
      <c r="KR916" s="12"/>
      <c r="KS916" s="12"/>
      <c r="KT916" s="12"/>
      <c r="KU916" s="12"/>
      <c r="KV916" s="12"/>
      <c r="KW916" s="12"/>
      <c r="KX916" s="12"/>
      <c r="KY916" s="12"/>
      <c r="KZ916" s="12"/>
      <c r="LA916" s="12"/>
      <c r="LB916" s="12"/>
      <c r="LC916" s="12"/>
      <c r="LD916" s="12"/>
      <c r="LE916" s="12"/>
      <c r="LF916" s="12"/>
      <c r="LG916" s="12"/>
      <c r="LH916" s="12"/>
      <c r="LI916" s="12"/>
      <c r="LJ916" s="12"/>
      <c r="LK916" s="12"/>
      <c r="LL916" s="12"/>
      <c r="LM916" s="12"/>
      <c r="LN916" s="12"/>
      <c r="LO916" s="12"/>
      <c r="LP916" s="12"/>
      <c r="LQ916" s="12"/>
      <c r="LR916" s="12"/>
      <c r="LS916" s="12"/>
      <c r="LT916" s="12"/>
      <c r="LU916" s="12"/>
      <c r="LV916" s="12"/>
      <c r="LW916" s="12"/>
      <c r="LX916" s="12"/>
      <c r="LY916" s="12"/>
      <c r="LZ916" s="12"/>
      <c r="MA916" s="12"/>
      <c r="MB916" s="12"/>
      <c r="MC916" s="12"/>
      <c r="MD916" s="12"/>
      <c r="ME916" s="12"/>
      <c r="MF916" s="12"/>
      <c r="MG916" s="12"/>
      <c r="MH916" s="12"/>
      <c r="MI916" s="12"/>
      <c r="MJ916" s="12"/>
      <c r="MK916" s="12"/>
      <c r="ML916" s="12"/>
      <c r="MM916" s="12"/>
      <c r="MN916" s="12"/>
      <c r="MO916" s="12"/>
      <c r="MP916" s="12"/>
      <c r="MQ916" s="12"/>
      <c r="MR916" s="12"/>
      <c r="MS916" s="12"/>
      <c r="MT916" s="12"/>
      <c r="MU916" s="12"/>
      <c r="MV916" s="12"/>
      <c r="MW916" s="12"/>
      <c r="MX916" s="12"/>
      <c r="MY916" s="12"/>
      <c r="MZ916" s="12"/>
      <c r="NA916" s="12"/>
      <c r="NB916" s="12"/>
      <c r="NC916" s="12"/>
      <c r="ND916" s="12"/>
      <c r="NE916" s="12"/>
      <c r="NF916" s="12"/>
      <c r="NG916" s="12"/>
      <c r="NH916" s="12"/>
      <c r="NI916" s="12"/>
      <c r="NJ916" s="12"/>
      <c r="NK916" s="12"/>
      <c r="NL916" s="12"/>
      <c r="NM916" s="12"/>
      <c r="NN916" s="12"/>
      <c r="NO916" s="12"/>
      <c r="NP916" s="12"/>
      <c r="NQ916" s="12"/>
      <c r="NR916" s="12"/>
      <c r="NS916" s="12"/>
      <c r="NT916" s="12"/>
      <c r="NU916" s="12"/>
      <c r="NV916" s="12"/>
      <c r="NW916" s="12"/>
      <c r="NX916" s="12"/>
      <c r="NY916" s="12"/>
      <c r="NZ916" s="12"/>
      <c r="OA916" s="12"/>
      <c r="OB916" s="12"/>
      <c r="OC916" s="12"/>
      <c r="OD916" s="12"/>
      <c r="OE916" s="12"/>
      <c r="OF916" s="12"/>
      <c r="OG916" s="12"/>
      <c r="OH916" s="12"/>
      <c r="OI916" s="12"/>
      <c r="OJ916" s="12"/>
      <c r="OK916" s="12"/>
      <c r="OL916" s="12"/>
      <c r="OM916" s="12"/>
      <c r="ON916" s="12"/>
      <c r="OO916" s="12"/>
      <c r="OP916" s="12"/>
      <c r="OQ916" s="12"/>
      <c r="OR916" s="12"/>
      <c r="OS916" s="12"/>
      <c r="OT916" s="12"/>
      <c r="OU916" s="12"/>
      <c r="OV916" s="12"/>
      <c r="OW916" s="12"/>
      <c r="OX916" s="12"/>
      <c r="OY916" s="12"/>
      <c r="OZ916" s="12"/>
      <c r="PA916" s="12"/>
      <c r="PB916" s="12"/>
      <c r="PC916" s="12"/>
      <c r="PD916" s="12"/>
      <c r="PE916" s="12"/>
      <c r="PF916" s="12"/>
      <c r="PG916" s="12"/>
      <c r="PH916" s="12"/>
      <c r="PI916" s="12"/>
      <c r="PJ916" s="12"/>
      <c r="PK916" s="12"/>
      <c r="PL916" s="12"/>
      <c r="PM916" s="12"/>
      <c r="PN916" s="12"/>
      <c r="PO916" s="12"/>
      <c r="PP916" s="12"/>
    </row>
    <row r="917">
      <c r="A917" s="452"/>
      <c r="B917" s="45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  <c r="IB917" s="12"/>
      <c r="IC917" s="12"/>
      <c r="ID917" s="12"/>
      <c r="IE917" s="12"/>
      <c r="IF917" s="12"/>
      <c r="IG917" s="12"/>
      <c r="IH917" s="12"/>
      <c r="II917" s="12"/>
      <c r="IJ917" s="12"/>
      <c r="IK917" s="12"/>
      <c r="IL917" s="12"/>
      <c r="IM917" s="12"/>
      <c r="IN917" s="12"/>
      <c r="IO917" s="12"/>
      <c r="IP917" s="12"/>
      <c r="IQ917" s="12"/>
      <c r="IR917" s="12"/>
      <c r="IS917" s="12"/>
      <c r="IT917" s="12"/>
      <c r="IU917" s="12"/>
      <c r="IV917" s="12"/>
      <c r="IW917" s="12"/>
      <c r="IX917" s="12"/>
      <c r="IY917" s="12"/>
      <c r="IZ917" s="12"/>
      <c r="JA917" s="12"/>
      <c r="JB917" s="12"/>
      <c r="JC917" s="12"/>
      <c r="JD917" s="12"/>
      <c r="JE917" s="12"/>
      <c r="JF917" s="12"/>
      <c r="JG917" s="12"/>
      <c r="JH917" s="12"/>
      <c r="JI917" s="12"/>
      <c r="JJ917" s="12"/>
      <c r="JK917" s="12"/>
      <c r="JL917" s="12"/>
      <c r="JM917" s="12"/>
      <c r="JN917" s="12"/>
      <c r="JO917" s="12"/>
      <c r="JP917" s="12"/>
      <c r="JQ917" s="12"/>
      <c r="JR917" s="12"/>
      <c r="JS917" s="12"/>
      <c r="JT917" s="12"/>
      <c r="JU917" s="12"/>
      <c r="JV917" s="12"/>
      <c r="JW917" s="12"/>
      <c r="JX917" s="12"/>
      <c r="JY917" s="12"/>
      <c r="JZ917" s="12"/>
      <c r="KA917" s="12"/>
      <c r="KB917" s="12"/>
      <c r="KC917" s="12"/>
      <c r="KD917" s="12"/>
      <c r="KE917" s="12"/>
      <c r="KF917" s="12"/>
      <c r="KG917" s="12"/>
      <c r="KH917" s="12"/>
      <c r="KI917" s="12"/>
      <c r="KJ917" s="12"/>
      <c r="KK917" s="12"/>
      <c r="KL917" s="12"/>
      <c r="KM917" s="12"/>
      <c r="KN917" s="12"/>
      <c r="KO917" s="12"/>
      <c r="KP917" s="12"/>
      <c r="KQ917" s="12"/>
      <c r="KR917" s="12"/>
      <c r="KS917" s="12"/>
      <c r="KT917" s="12"/>
      <c r="KU917" s="12"/>
      <c r="KV917" s="12"/>
      <c r="KW917" s="12"/>
      <c r="KX917" s="12"/>
      <c r="KY917" s="12"/>
      <c r="KZ917" s="12"/>
      <c r="LA917" s="12"/>
      <c r="LB917" s="12"/>
      <c r="LC917" s="12"/>
      <c r="LD917" s="12"/>
      <c r="LE917" s="12"/>
      <c r="LF917" s="12"/>
      <c r="LG917" s="12"/>
      <c r="LH917" s="12"/>
      <c r="LI917" s="12"/>
      <c r="LJ917" s="12"/>
      <c r="LK917" s="12"/>
      <c r="LL917" s="12"/>
      <c r="LM917" s="12"/>
      <c r="LN917" s="12"/>
      <c r="LO917" s="12"/>
      <c r="LP917" s="12"/>
      <c r="LQ917" s="12"/>
      <c r="LR917" s="12"/>
      <c r="LS917" s="12"/>
      <c r="LT917" s="12"/>
      <c r="LU917" s="12"/>
      <c r="LV917" s="12"/>
      <c r="LW917" s="12"/>
      <c r="LX917" s="12"/>
      <c r="LY917" s="12"/>
      <c r="LZ917" s="12"/>
      <c r="MA917" s="12"/>
      <c r="MB917" s="12"/>
      <c r="MC917" s="12"/>
      <c r="MD917" s="12"/>
      <c r="ME917" s="12"/>
      <c r="MF917" s="12"/>
      <c r="MG917" s="12"/>
      <c r="MH917" s="12"/>
      <c r="MI917" s="12"/>
      <c r="MJ917" s="12"/>
      <c r="MK917" s="12"/>
      <c r="ML917" s="12"/>
      <c r="MM917" s="12"/>
      <c r="MN917" s="12"/>
      <c r="MO917" s="12"/>
      <c r="MP917" s="12"/>
      <c r="MQ917" s="12"/>
      <c r="MR917" s="12"/>
      <c r="MS917" s="12"/>
      <c r="MT917" s="12"/>
      <c r="MU917" s="12"/>
      <c r="MV917" s="12"/>
      <c r="MW917" s="12"/>
      <c r="MX917" s="12"/>
      <c r="MY917" s="12"/>
      <c r="MZ917" s="12"/>
      <c r="NA917" s="12"/>
      <c r="NB917" s="12"/>
      <c r="NC917" s="12"/>
      <c r="ND917" s="12"/>
      <c r="NE917" s="12"/>
      <c r="NF917" s="12"/>
      <c r="NG917" s="12"/>
      <c r="NH917" s="12"/>
      <c r="NI917" s="12"/>
      <c r="NJ917" s="12"/>
      <c r="NK917" s="12"/>
      <c r="NL917" s="12"/>
      <c r="NM917" s="12"/>
      <c r="NN917" s="12"/>
      <c r="NO917" s="12"/>
      <c r="NP917" s="12"/>
      <c r="NQ917" s="12"/>
      <c r="NR917" s="12"/>
      <c r="NS917" s="12"/>
      <c r="NT917" s="12"/>
      <c r="NU917" s="12"/>
      <c r="NV917" s="12"/>
      <c r="NW917" s="12"/>
      <c r="NX917" s="12"/>
      <c r="NY917" s="12"/>
      <c r="NZ917" s="12"/>
      <c r="OA917" s="12"/>
      <c r="OB917" s="12"/>
      <c r="OC917" s="12"/>
      <c r="OD917" s="12"/>
      <c r="OE917" s="12"/>
      <c r="OF917" s="12"/>
      <c r="OG917" s="12"/>
      <c r="OH917" s="12"/>
      <c r="OI917" s="12"/>
      <c r="OJ917" s="12"/>
      <c r="OK917" s="12"/>
      <c r="OL917" s="12"/>
      <c r="OM917" s="12"/>
      <c r="ON917" s="12"/>
      <c r="OO917" s="12"/>
      <c r="OP917" s="12"/>
      <c r="OQ917" s="12"/>
      <c r="OR917" s="12"/>
      <c r="OS917" s="12"/>
      <c r="OT917" s="12"/>
      <c r="OU917" s="12"/>
      <c r="OV917" s="12"/>
      <c r="OW917" s="12"/>
      <c r="OX917" s="12"/>
      <c r="OY917" s="12"/>
      <c r="OZ917" s="12"/>
      <c r="PA917" s="12"/>
      <c r="PB917" s="12"/>
      <c r="PC917" s="12"/>
      <c r="PD917" s="12"/>
      <c r="PE917" s="12"/>
      <c r="PF917" s="12"/>
      <c r="PG917" s="12"/>
      <c r="PH917" s="12"/>
      <c r="PI917" s="12"/>
      <c r="PJ917" s="12"/>
      <c r="PK917" s="12"/>
      <c r="PL917" s="12"/>
      <c r="PM917" s="12"/>
      <c r="PN917" s="12"/>
      <c r="PO917" s="12"/>
      <c r="PP917" s="12"/>
    </row>
    <row r="918">
      <c r="A918" s="452"/>
      <c r="B918" s="45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B918" s="12"/>
      <c r="IC918" s="12"/>
      <c r="ID918" s="12"/>
      <c r="IE918" s="12"/>
      <c r="IF918" s="12"/>
      <c r="IG918" s="12"/>
      <c r="IH918" s="12"/>
      <c r="II918" s="12"/>
      <c r="IJ918" s="12"/>
      <c r="IK918" s="12"/>
      <c r="IL918" s="12"/>
      <c r="IM918" s="12"/>
      <c r="IN918" s="12"/>
      <c r="IO918" s="12"/>
      <c r="IP918" s="12"/>
      <c r="IQ918" s="12"/>
      <c r="IR918" s="12"/>
      <c r="IS918" s="12"/>
      <c r="IT918" s="12"/>
      <c r="IU918" s="12"/>
      <c r="IV918" s="12"/>
      <c r="IW918" s="12"/>
      <c r="IX918" s="12"/>
      <c r="IY918" s="12"/>
      <c r="IZ918" s="12"/>
      <c r="JA918" s="12"/>
      <c r="JB918" s="12"/>
      <c r="JC918" s="12"/>
      <c r="JD918" s="12"/>
      <c r="JE918" s="12"/>
      <c r="JF918" s="12"/>
      <c r="JG918" s="12"/>
      <c r="JH918" s="12"/>
      <c r="JI918" s="12"/>
      <c r="JJ918" s="12"/>
      <c r="JK918" s="12"/>
      <c r="JL918" s="12"/>
      <c r="JM918" s="12"/>
      <c r="JN918" s="12"/>
      <c r="JO918" s="12"/>
      <c r="JP918" s="12"/>
      <c r="JQ918" s="12"/>
      <c r="JR918" s="12"/>
      <c r="JS918" s="12"/>
      <c r="JT918" s="12"/>
      <c r="JU918" s="12"/>
      <c r="JV918" s="12"/>
      <c r="JW918" s="12"/>
      <c r="JX918" s="12"/>
      <c r="JY918" s="12"/>
      <c r="JZ918" s="12"/>
      <c r="KA918" s="12"/>
      <c r="KB918" s="12"/>
      <c r="KC918" s="12"/>
      <c r="KD918" s="12"/>
      <c r="KE918" s="12"/>
      <c r="KF918" s="12"/>
      <c r="KG918" s="12"/>
      <c r="KH918" s="12"/>
      <c r="KI918" s="12"/>
      <c r="KJ918" s="12"/>
      <c r="KK918" s="12"/>
      <c r="KL918" s="12"/>
      <c r="KM918" s="12"/>
      <c r="KN918" s="12"/>
      <c r="KO918" s="12"/>
      <c r="KP918" s="12"/>
      <c r="KQ918" s="12"/>
      <c r="KR918" s="12"/>
      <c r="KS918" s="12"/>
      <c r="KT918" s="12"/>
      <c r="KU918" s="12"/>
      <c r="KV918" s="12"/>
      <c r="KW918" s="12"/>
      <c r="KX918" s="12"/>
      <c r="KY918" s="12"/>
      <c r="KZ918" s="12"/>
      <c r="LA918" s="12"/>
      <c r="LB918" s="12"/>
      <c r="LC918" s="12"/>
      <c r="LD918" s="12"/>
      <c r="LE918" s="12"/>
      <c r="LF918" s="12"/>
      <c r="LG918" s="12"/>
      <c r="LH918" s="12"/>
      <c r="LI918" s="12"/>
      <c r="LJ918" s="12"/>
      <c r="LK918" s="12"/>
      <c r="LL918" s="12"/>
      <c r="LM918" s="12"/>
      <c r="LN918" s="12"/>
      <c r="LO918" s="12"/>
      <c r="LP918" s="12"/>
      <c r="LQ918" s="12"/>
      <c r="LR918" s="12"/>
      <c r="LS918" s="12"/>
      <c r="LT918" s="12"/>
      <c r="LU918" s="12"/>
      <c r="LV918" s="12"/>
      <c r="LW918" s="12"/>
      <c r="LX918" s="12"/>
      <c r="LY918" s="12"/>
      <c r="LZ918" s="12"/>
      <c r="MA918" s="12"/>
      <c r="MB918" s="12"/>
      <c r="MC918" s="12"/>
      <c r="MD918" s="12"/>
      <c r="ME918" s="12"/>
      <c r="MF918" s="12"/>
      <c r="MG918" s="12"/>
      <c r="MH918" s="12"/>
      <c r="MI918" s="12"/>
      <c r="MJ918" s="12"/>
      <c r="MK918" s="12"/>
      <c r="ML918" s="12"/>
      <c r="MM918" s="12"/>
      <c r="MN918" s="12"/>
      <c r="MO918" s="12"/>
      <c r="MP918" s="12"/>
      <c r="MQ918" s="12"/>
      <c r="MR918" s="12"/>
      <c r="MS918" s="12"/>
      <c r="MT918" s="12"/>
      <c r="MU918" s="12"/>
      <c r="MV918" s="12"/>
      <c r="MW918" s="12"/>
      <c r="MX918" s="12"/>
      <c r="MY918" s="12"/>
      <c r="MZ918" s="12"/>
      <c r="NA918" s="12"/>
      <c r="NB918" s="12"/>
      <c r="NC918" s="12"/>
      <c r="ND918" s="12"/>
      <c r="NE918" s="12"/>
      <c r="NF918" s="12"/>
      <c r="NG918" s="12"/>
      <c r="NH918" s="12"/>
      <c r="NI918" s="12"/>
      <c r="NJ918" s="12"/>
      <c r="NK918" s="12"/>
      <c r="NL918" s="12"/>
      <c r="NM918" s="12"/>
      <c r="NN918" s="12"/>
      <c r="NO918" s="12"/>
      <c r="NP918" s="12"/>
      <c r="NQ918" s="12"/>
      <c r="NR918" s="12"/>
      <c r="NS918" s="12"/>
      <c r="NT918" s="12"/>
      <c r="NU918" s="12"/>
      <c r="NV918" s="12"/>
      <c r="NW918" s="12"/>
      <c r="NX918" s="12"/>
      <c r="NY918" s="12"/>
      <c r="NZ918" s="12"/>
      <c r="OA918" s="12"/>
      <c r="OB918" s="12"/>
      <c r="OC918" s="12"/>
      <c r="OD918" s="12"/>
      <c r="OE918" s="12"/>
      <c r="OF918" s="12"/>
      <c r="OG918" s="12"/>
      <c r="OH918" s="12"/>
      <c r="OI918" s="12"/>
      <c r="OJ918" s="12"/>
      <c r="OK918" s="12"/>
      <c r="OL918" s="12"/>
      <c r="OM918" s="12"/>
      <c r="ON918" s="12"/>
      <c r="OO918" s="12"/>
      <c r="OP918" s="12"/>
      <c r="OQ918" s="12"/>
      <c r="OR918" s="12"/>
      <c r="OS918" s="12"/>
      <c r="OT918" s="12"/>
      <c r="OU918" s="12"/>
      <c r="OV918" s="12"/>
      <c r="OW918" s="12"/>
      <c r="OX918" s="12"/>
      <c r="OY918" s="12"/>
      <c r="OZ918" s="12"/>
      <c r="PA918" s="12"/>
      <c r="PB918" s="12"/>
      <c r="PC918" s="12"/>
      <c r="PD918" s="12"/>
      <c r="PE918" s="12"/>
      <c r="PF918" s="12"/>
      <c r="PG918" s="12"/>
      <c r="PH918" s="12"/>
      <c r="PI918" s="12"/>
      <c r="PJ918" s="12"/>
      <c r="PK918" s="12"/>
      <c r="PL918" s="12"/>
      <c r="PM918" s="12"/>
      <c r="PN918" s="12"/>
      <c r="PO918" s="12"/>
      <c r="PP918" s="12"/>
    </row>
    <row r="919">
      <c r="A919" s="452"/>
      <c r="B919" s="45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  <c r="IB919" s="12"/>
      <c r="IC919" s="12"/>
      <c r="ID919" s="12"/>
      <c r="IE919" s="12"/>
      <c r="IF919" s="12"/>
      <c r="IG919" s="12"/>
      <c r="IH919" s="12"/>
      <c r="II919" s="12"/>
      <c r="IJ919" s="12"/>
      <c r="IK919" s="12"/>
      <c r="IL919" s="12"/>
      <c r="IM919" s="12"/>
      <c r="IN919" s="12"/>
      <c r="IO919" s="12"/>
      <c r="IP919" s="12"/>
      <c r="IQ919" s="12"/>
      <c r="IR919" s="12"/>
      <c r="IS919" s="12"/>
      <c r="IT919" s="12"/>
      <c r="IU919" s="12"/>
      <c r="IV919" s="12"/>
      <c r="IW919" s="12"/>
      <c r="IX919" s="12"/>
      <c r="IY919" s="12"/>
      <c r="IZ919" s="12"/>
      <c r="JA919" s="12"/>
      <c r="JB919" s="12"/>
      <c r="JC919" s="12"/>
      <c r="JD919" s="12"/>
      <c r="JE919" s="12"/>
      <c r="JF919" s="12"/>
      <c r="JG919" s="12"/>
      <c r="JH919" s="12"/>
      <c r="JI919" s="12"/>
      <c r="JJ919" s="12"/>
      <c r="JK919" s="12"/>
      <c r="JL919" s="12"/>
      <c r="JM919" s="12"/>
      <c r="JN919" s="12"/>
      <c r="JO919" s="12"/>
      <c r="JP919" s="12"/>
      <c r="JQ919" s="12"/>
      <c r="JR919" s="12"/>
      <c r="JS919" s="12"/>
      <c r="JT919" s="12"/>
      <c r="JU919" s="12"/>
      <c r="JV919" s="12"/>
      <c r="JW919" s="12"/>
      <c r="JX919" s="12"/>
      <c r="JY919" s="12"/>
      <c r="JZ919" s="12"/>
      <c r="KA919" s="12"/>
      <c r="KB919" s="12"/>
      <c r="KC919" s="12"/>
      <c r="KD919" s="12"/>
      <c r="KE919" s="12"/>
      <c r="KF919" s="12"/>
      <c r="KG919" s="12"/>
      <c r="KH919" s="12"/>
      <c r="KI919" s="12"/>
      <c r="KJ919" s="12"/>
      <c r="KK919" s="12"/>
      <c r="KL919" s="12"/>
      <c r="KM919" s="12"/>
      <c r="KN919" s="12"/>
      <c r="KO919" s="12"/>
      <c r="KP919" s="12"/>
      <c r="KQ919" s="12"/>
      <c r="KR919" s="12"/>
      <c r="KS919" s="12"/>
      <c r="KT919" s="12"/>
      <c r="KU919" s="12"/>
      <c r="KV919" s="12"/>
      <c r="KW919" s="12"/>
      <c r="KX919" s="12"/>
      <c r="KY919" s="12"/>
      <c r="KZ919" s="12"/>
      <c r="LA919" s="12"/>
      <c r="LB919" s="12"/>
      <c r="LC919" s="12"/>
      <c r="LD919" s="12"/>
      <c r="LE919" s="12"/>
      <c r="LF919" s="12"/>
      <c r="LG919" s="12"/>
      <c r="LH919" s="12"/>
      <c r="LI919" s="12"/>
      <c r="LJ919" s="12"/>
      <c r="LK919" s="12"/>
      <c r="LL919" s="12"/>
      <c r="LM919" s="12"/>
      <c r="LN919" s="12"/>
      <c r="LO919" s="12"/>
      <c r="LP919" s="12"/>
      <c r="LQ919" s="12"/>
      <c r="LR919" s="12"/>
      <c r="LS919" s="12"/>
      <c r="LT919" s="12"/>
      <c r="LU919" s="12"/>
      <c r="LV919" s="12"/>
      <c r="LW919" s="12"/>
      <c r="LX919" s="12"/>
      <c r="LY919" s="12"/>
      <c r="LZ919" s="12"/>
      <c r="MA919" s="12"/>
      <c r="MB919" s="12"/>
      <c r="MC919" s="12"/>
      <c r="MD919" s="12"/>
      <c r="ME919" s="12"/>
      <c r="MF919" s="12"/>
      <c r="MG919" s="12"/>
      <c r="MH919" s="12"/>
      <c r="MI919" s="12"/>
      <c r="MJ919" s="12"/>
      <c r="MK919" s="12"/>
      <c r="ML919" s="12"/>
      <c r="MM919" s="12"/>
      <c r="MN919" s="12"/>
      <c r="MO919" s="12"/>
      <c r="MP919" s="12"/>
      <c r="MQ919" s="12"/>
      <c r="MR919" s="12"/>
      <c r="MS919" s="12"/>
      <c r="MT919" s="12"/>
      <c r="MU919" s="12"/>
      <c r="MV919" s="12"/>
      <c r="MW919" s="12"/>
      <c r="MX919" s="12"/>
      <c r="MY919" s="12"/>
      <c r="MZ919" s="12"/>
      <c r="NA919" s="12"/>
      <c r="NB919" s="12"/>
      <c r="NC919" s="12"/>
      <c r="ND919" s="12"/>
      <c r="NE919" s="12"/>
      <c r="NF919" s="12"/>
      <c r="NG919" s="12"/>
      <c r="NH919" s="12"/>
      <c r="NI919" s="12"/>
      <c r="NJ919" s="12"/>
      <c r="NK919" s="12"/>
      <c r="NL919" s="12"/>
      <c r="NM919" s="12"/>
      <c r="NN919" s="12"/>
      <c r="NO919" s="12"/>
      <c r="NP919" s="12"/>
      <c r="NQ919" s="12"/>
      <c r="NR919" s="12"/>
      <c r="NS919" s="12"/>
      <c r="NT919" s="12"/>
      <c r="NU919" s="12"/>
      <c r="NV919" s="12"/>
      <c r="NW919" s="12"/>
      <c r="NX919" s="12"/>
      <c r="NY919" s="12"/>
      <c r="NZ919" s="12"/>
      <c r="OA919" s="12"/>
      <c r="OB919" s="12"/>
      <c r="OC919" s="12"/>
      <c r="OD919" s="12"/>
      <c r="OE919" s="12"/>
      <c r="OF919" s="12"/>
      <c r="OG919" s="12"/>
      <c r="OH919" s="12"/>
      <c r="OI919" s="12"/>
      <c r="OJ919" s="12"/>
      <c r="OK919" s="12"/>
      <c r="OL919" s="12"/>
      <c r="OM919" s="12"/>
      <c r="ON919" s="12"/>
      <c r="OO919" s="12"/>
      <c r="OP919" s="12"/>
      <c r="OQ919" s="12"/>
      <c r="OR919" s="12"/>
      <c r="OS919" s="12"/>
      <c r="OT919" s="12"/>
      <c r="OU919" s="12"/>
      <c r="OV919" s="12"/>
      <c r="OW919" s="12"/>
      <c r="OX919" s="12"/>
      <c r="OY919" s="12"/>
      <c r="OZ919" s="12"/>
      <c r="PA919" s="12"/>
      <c r="PB919" s="12"/>
      <c r="PC919" s="12"/>
      <c r="PD919" s="12"/>
      <c r="PE919" s="12"/>
      <c r="PF919" s="12"/>
      <c r="PG919" s="12"/>
      <c r="PH919" s="12"/>
      <c r="PI919" s="12"/>
      <c r="PJ919" s="12"/>
      <c r="PK919" s="12"/>
      <c r="PL919" s="12"/>
      <c r="PM919" s="12"/>
      <c r="PN919" s="12"/>
      <c r="PO919" s="12"/>
      <c r="PP919" s="12"/>
    </row>
    <row r="920">
      <c r="A920" s="452"/>
      <c r="B920" s="45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  <c r="HZ920" s="12"/>
      <c r="IA920" s="12"/>
      <c r="IB920" s="12"/>
      <c r="IC920" s="12"/>
      <c r="ID920" s="12"/>
      <c r="IE920" s="12"/>
      <c r="IF920" s="12"/>
      <c r="IG920" s="12"/>
      <c r="IH920" s="12"/>
      <c r="II920" s="12"/>
      <c r="IJ920" s="12"/>
      <c r="IK920" s="12"/>
      <c r="IL920" s="12"/>
      <c r="IM920" s="12"/>
      <c r="IN920" s="12"/>
      <c r="IO920" s="12"/>
      <c r="IP920" s="12"/>
      <c r="IQ920" s="12"/>
      <c r="IR920" s="12"/>
      <c r="IS920" s="12"/>
      <c r="IT920" s="12"/>
      <c r="IU920" s="12"/>
      <c r="IV920" s="12"/>
      <c r="IW920" s="12"/>
      <c r="IX920" s="12"/>
      <c r="IY920" s="12"/>
      <c r="IZ920" s="12"/>
      <c r="JA920" s="12"/>
      <c r="JB920" s="12"/>
      <c r="JC920" s="12"/>
      <c r="JD920" s="12"/>
      <c r="JE920" s="12"/>
      <c r="JF920" s="12"/>
      <c r="JG920" s="12"/>
      <c r="JH920" s="12"/>
      <c r="JI920" s="12"/>
      <c r="JJ920" s="12"/>
      <c r="JK920" s="12"/>
      <c r="JL920" s="12"/>
      <c r="JM920" s="12"/>
      <c r="JN920" s="12"/>
      <c r="JO920" s="12"/>
      <c r="JP920" s="12"/>
      <c r="JQ920" s="12"/>
      <c r="JR920" s="12"/>
      <c r="JS920" s="12"/>
      <c r="JT920" s="12"/>
      <c r="JU920" s="12"/>
      <c r="JV920" s="12"/>
      <c r="JW920" s="12"/>
      <c r="JX920" s="12"/>
      <c r="JY920" s="12"/>
      <c r="JZ920" s="12"/>
      <c r="KA920" s="12"/>
      <c r="KB920" s="12"/>
      <c r="KC920" s="12"/>
      <c r="KD920" s="12"/>
      <c r="KE920" s="12"/>
      <c r="KF920" s="12"/>
      <c r="KG920" s="12"/>
      <c r="KH920" s="12"/>
      <c r="KI920" s="12"/>
      <c r="KJ920" s="12"/>
      <c r="KK920" s="12"/>
      <c r="KL920" s="12"/>
      <c r="KM920" s="12"/>
      <c r="KN920" s="12"/>
      <c r="KO920" s="12"/>
      <c r="KP920" s="12"/>
      <c r="KQ920" s="12"/>
      <c r="KR920" s="12"/>
      <c r="KS920" s="12"/>
      <c r="KT920" s="12"/>
      <c r="KU920" s="12"/>
      <c r="KV920" s="12"/>
      <c r="KW920" s="12"/>
      <c r="KX920" s="12"/>
      <c r="KY920" s="12"/>
      <c r="KZ920" s="12"/>
      <c r="LA920" s="12"/>
      <c r="LB920" s="12"/>
      <c r="LC920" s="12"/>
      <c r="LD920" s="12"/>
      <c r="LE920" s="12"/>
      <c r="LF920" s="12"/>
      <c r="LG920" s="12"/>
      <c r="LH920" s="12"/>
      <c r="LI920" s="12"/>
      <c r="LJ920" s="12"/>
      <c r="LK920" s="12"/>
      <c r="LL920" s="12"/>
      <c r="LM920" s="12"/>
      <c r="LN920" s="12"/>
      <c r="LO920" s="12"/>
      <c r="LP920" s="12"/>
      <c r="LQ920" s="12"/>
      <c r="LR920" s="12"/>
      <c r="LS920" s="12"/>
      <c r="LT920" s="12"/>
      <c r="LU920" s="12"/>
      <c r="LV920" s="12"/>
      <c r="LW920" s="12"/>
      <c r="LX920" s="12"/>
      <c r="LY920" s="12"/>
      <c r="LZ920" s="12"/>
      <c r="MA920" s="12"/>
      <c r="MB920" s="12"/>
      <c r="MC920" s="12"/>
      <c r="MD920" s="12"/>
      <c r="ME920" s="12"/>
      <c r="MF920" s="12"/>
      <c r="MG920" s="12"/>
      <c r="MH920" s="12"/>
      <c r="MI920" s="12"/>
      <c r="MJ920" s="12"/>
      <c r="MK920" s="12"/>
      <c r="ML920" s="12"/>
      <c r="MM920" s="12"/>
      <c r="MN920" s="12"/>
      <c r="MO920" s="12"/>
      <c r="MP920" s="12"/>
      <c r="MQ920" s="12"/>
      <c r="MR920" s="12"/>
      <c r="MS920" s="12"/>
      <c r="MT920" s="12"/>
      <c r="MU920" s="12"/>
      <c r="MV920" s="12"/>
      <c r="MW920" s="12"/>
      <c r="MX920" s="12"/>
      <c r="MY920" s="12"/>
      <c r="MZ920" s="12"/>
      <c r="NA920" s="12"/>
      <c r="NB920" s="12"/>
      <c r="NC920" s="12"/>
      <c r="ND920" s="12"/>
      <c r="NE920" s="12"/>
      <c r="NF920" s="12"/>
      <c r="NG920" s="12"/>
      <c r="NH920" s="12"/>
      <c r="NI920" s="12"/>
      <c r="NJ920" s="12"/>
      <c r="NK920" s="12"/>
      <c r="NL920" s="12"/>
      <c r="NM920" s="12"/>
      <c r="NN920" s="12"/>
      <c r="NO920" s="12"/>
      <c r="NP920" s="12"/>
      <c r="NQ920" s="12"/>
      <c r="NR920" s="12"/>
      <c r="NS920" s="12"/>
      <c r="NT920" s="12"/>
      <c r="NU920" s="12"/>
      <c r="NV920" s="12"/>
      <c r="NW920" s="12"/>
      <c r="NX920" s="12"/>
      <c r="NY920" s="12"/>
      <c r="NZ920" s="12"/>
      <c r="OA920" s="12"/>
      <c r="OB920" s="12"/>
      <c r="OC920" s="12"/>
      <c r="OD920" s="12"/>
      <c r="OE920" s="12"/>
      <c r="OF920" s="12"/>
      <c r="OG920" s="12"/>
      <c r="OH920" s="12"/>
      <c r="OI920" s="12"/>
      <c r="OJ920" s="12"/>
      <c r="OK920" s="12"/>
      <c r="OL920" s="12"/>
      <c r="OM920" s="12"/>
      <c r="ON920" s="12"/>
      <c r="OO920" s="12"/>
      <c r="OP920" s="12"/>
      <c r="OQ920" s="12"/>
      <c r="OR920" s="12"/>
      <c r="OS920" s="12"/>
      <c r="OT920" s="12"/>
      <c r="OU920" s="12"/>
      <c r="OV920" s="12"/>
      <c r="OW920" s="12"/>
      <c r="OX920" s="12"/>
      <c r="OY920" s="12"/>
      <c r="OZ920" s="12"/>
      <c r="PA920" s="12"/>
      <c r="PB920" s="12"/>
      <c r="PC920" s="12"/>
      <c r="PD920" s="12"/>
      <c r="PE920" s="12"/>
      <c r="PF920" s="12"/>
      <c r="PG920" s="12"/>
      <c r="PH920" s="12"/>
      <c r="PI920" s="12"/>
      <c r="PJ920" s="12"/>
      <c r="PK920" s="12"/>
      <c r="PL920" s="12"/>
      <c r="PM920" s="12"/>
      <c r="PN920" s="12"/>
      <c r="PO920" s="12"/>
      <c r="PP920" s="12"/>
    </row>
    <row r="921">
      <c r="A921" s="452"/>
      <c r="B921" s="45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E921" s="12"/>
      <c r="IF921" s="12"/>
      <c r="IG921" s="12"/>
      <c r="IH921" s="12"/>
      <c r="II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  <c r="IU921" s="12"/>
      <c r="IV921" s="12"/>
      <c r="IW921" s="12"/>
      <c r="IX921" s="12"/>
      <c r="IY921" s="12"/>
      <c r="IZ921" s="12"/>
      <c r="JA921" s="12"/>
      <c r="JB921" s="12"/>
      <c r="JC921" s="12"/>
      <c r="JD921" s="12"/>
      <c r="JE921" s="12"/>
      <c r="JF921" s="12"/>
      <c r="JG921" s="12"/>
      <c r="JH921" s="12"/>
      <c r="JI921" s="12"/>
      <c r="JJ921" s="12"/>
      <c r="JK921" s="12"/>
      <c r="JL921" s="12"/>
      <c r="JM921" s="12"/>
      <c r="JN921" s="12"/>
      <c r="JO921" s="12"/>
      <c r="JP921" s="12"/>
      <c r="JQ921" s="12"/>
      <c r="JR921" s="12"/>
      <c r="JS921" s="12"/>
      <c r="JT921" s="12"/>
      <c r="JU921" s="12"/>
      <c r="JV921" s="12"/>
      <c r="JW921" s="12"/>
      <c r="JX921" s="12"/>
      <c r="JY921" s="12"/>
      <c r="JZ921" s="12"/>
      <c r="KA921" s="12"/>
      <c r="KB921" s="12"/>
      <c r="KC921" s="12"/>
      <c r="KD921" s="12"/>
      <c r="KE921" s="12"/>
      <c r="KF921" s="12"/>
      <c r="KG921" s="12"/>
      <c r="KH921" s="12"/>
      <c r="KI921" s="12"/>
      <c r="KJ921" s="12"/>
      <c r="KK921" s="12"/>
      <c r="KL921" s="12"/>
      <c r="KM921" s="12"/>
      <c r="KN921" s="12"/>
      <c r="KO921" s="12"/>
      <c r="KP921" s="12"/>
      <c r="KQ921" s="12"/>
      <c r="KR921" s="12"/>
      <c r="KS921" s="12"/>
      <c r="KT921" s="12"/>
      <c r="KU921" s="12"/>
      <c r="KV921" s="12"/>
      <c r="KW921" s="12"/>
      <c r="KX921" s="12"/>
      <c r="KY921" s="12"/>
      <c r="KZ921" s="12"/>
      <c r="LA921" s="12"/>
      <c r="LB921" s="12"/>
      <c r="LC921" s="12"/>
      <c r="LD921" s="12"/>
      <c r="LE921" s="12"/>
      <c r="LF921" s="12"/>
      <c r="LG921" s="12"/>
      <c r="LH921" s="12"/>
      <c r="LI921" s="12"/>
      <c r="LJ921" s="12"/>
      <c r="LK921" s="12"/>
      <c r="LL921" s="12"/>
      <c r="LM921" s="12"/>
      <c r="LN921" s="12"/>
      <c r="LO921" s="12"/>
      <c r="LP921" s="12"/>
      <c r="LQ921" s="12"/>
      <c r="LR921" s="12"/>
      <c r="LS921" s="12"/>
      <c r="LT921" s="12"/>
      <c r="LU921" s="12"/>
      <c r="LV921" s="12"/>
      <c r="LW921" s="12"/>
      <c r="LX921" s="12"/>
      <c r="LY921" s="12"/>
      <c r="LZ921" s="12"/>
      <c r="MA921" s="12"/>
      <c r="MB921" s="12"/>
      <c r="MC921" s="12"/>
      <c r="MD921" s="12"/>
      <c r="ME921" s="12"/>
      <c r="MF921" s="12"/>
      <c r="MG921" s="12"/>
      <c r="MH921" s="12"/>
      <c r="MI921" s="12"/>
      <c r="MJ921" s="12"/>
      <c r="MK921" s="12"/>
      <c r="ML921" s="12"/>
      <c r="MM921" s="12"/>
      <c r="MN921" s="12"/>
      <c r="MO921" s="12"/>
      <c r="MP921" s="12"/>
      <c r="MQ921" s="12"/>
      <c r="MR921" s="12"/>
      <c r="MS921" s="12"/>
      <c r="MT921" s="12"/>
      <c r="MU921" s="12"/>
      <c r="MV921" s="12"/>
      <c r="MW921" s="12"/>
      <c r="MX921" s="12"/>
      <c r="MY921" s="12"/>
      <c r="MZ921" s="12"/>
      <c r="NA921" s="12"/>
      <c r="NB921" s="12"/>
      <c r="NC921" s="12"/>
      <c r="ND921" s="12"/>
      <c r="NE921" s="12"/>
      <c r="NF921" s="12"/>
      <c r="NG921" s="12"/>
      <c r="NH921" s="12"/>
      <c r="NI921" s="12"/>
      <c r="NJ921" s="12"/>
      <c r="NK921" s="12"/>
      <c r="NL921" s="12"/>
      <c r="NM921" s="12"/>
      <c r="NN921" s="12"/>
      <c r="NO921" s="12"/>
      <c r="NP921" s="12"/>
      <c r="NQ921" s="12"/>
      <c r="NR921" s="12"/>
      <c r="NS921" s="12"/>
      <c r="NT921" s="12"/>
      <c r="NU921" s="12"/>
      <c r="NV921" s="12"/>
      <c r="NW921" s="12"/>
      <c r="NX921" s="12"/>
      <c r="NY921" s="12"/>
      <c r="NZ921" s="12"/>
      <c r="OA921" s="12"/>
      <c r="OB921" s="12"/>
      <c r="OC921" s="12"/>
      <c r="OD921" s="12"/>
      <c r="OE921" s="12"/>
      <c r="OF921" s="12"/>
      <c r="OG921" s="12"/>
      <c r="OH921" s="12"/>
      <c r="OI921" s="12"/>
      <c r="OJ921" s="12"/>
      <c r="OK921" s="12"/>
      <c r="OL921" s="12"/>
      <c r="OM921" s="12"/>
      <c r="ON921" s="12"/>
      <c r="OO921" s="12"/>
      <c r="OP921" s="12"/>
      <c r="OQ921" s="12"/>
      <c r="OR921" s="12"/>
      <c r="OS921" s="12"/>
      <c r="OT921" s="12"/>
      <c r="OU921" s="12"/>
      <c r="OV921" s="12"/>
      <c r="OW921" s="12"/>
      <c r="OX921" s="12"/>
      <c r="OY921" s="12"/>
      <c r="OZ921" s="12"/>
      <c r="PA921" s="12"/>
      <c r="PB921" s="12"/>
      <c r="PC921" s="12"/>
      <c r="PD921" s="12"/>
      <c r="PE921" s="12"/>
      <c r="PF921" s="12"/>
      <c r="PG921" s="12"/>
      <c r="PH921" s="12"/>
      <c r="PI921" s="12"/>
      <c r="PJ921" s="12"/>
      <c r="PK921" s="12"/>
      <c r="PL921" s="12"/>
      <c r="PM921" s="12"/>
      <c r="PN921" s="12"/>
      <c r="PO921" s="12"/>
      <c r="PP921" s="12"/>
    </row>
    <row r="922">
      <c r="A922" s="452"/>
      <c r="B922" s="45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  <c r="IB922" s="12"/>
      <c r="IC922" s="12"/>
      <c r="ID922" s="12"/>
      <c r="IE922" s="12"/>
      <c r="IF922" s="12"/>
      <c r="IG922" s="12"/>
      <c r="IH922" s="12"/>
      <c r="II922" s="12"/>
      <c r="IJ922" s="12"/>
      <c r="IK922" s="12"/>
      <c r="IL922" s="12"/>
      <c r="IM922" s="12"/>
      <c r="IN922" s="12"/>
      <c r="IO922" s="12"/>
      <c r="IP922" s="12"/>
      <c r="IQ922" s="12"/>
      <c r="IR922" s="12"/>
      <c r="IS922" s="12"/>
      <c r="IT922" s="12"/>
      <c r="IU922" s="12"/>
      <c r="IV922" s="12"/>
      <c r="IW922" s="12"/>
      <c r="IX922" s="12"/>
      <c r="IY922" s="12"/>
      <c r="IZ922" s="12"/>
      <c r="JA922" s="12"/>
      <c r="JB922" s="12"/>
      <c r="JC922" s="12"/>
      <c r="JD922" s="12"/>
      <c r="JE922" s="12"/>
      <c r="JF922" s="12"/>
      <c r="JG922" s="12"/>
      <c r="JH922" s="12"/>
      <c r="JI922" s="12"/>
      <c r="JJ922" s="12"/>
      <c r="JK922" s="12"/>
      <c r="JL922" s="12"/>
      <c r="JM922" s="12"/>
      <c r="JN922" s="12"/>
      <c r="JO922" s="12"/>
      <c r="JP922" s="12"/>
      <c r="JQ922" s="12"/>
      <c r="JR922" s="12"/>
      <c r="JS922" s="12"/>
      <c r="JT922" s="12"/>
      <c r="JU922" s="12"/>
      <c r="JV922" s="12"/>
      <c r="JW922" s="12"/>
      <c r="JX922" s="12"/>
      <c r="JY922" s="12"/>
      <c r="JZ922" s="12"/>
      <c r="KA922" s="12"/>
      <c r="KB922" s="12"/>
      <c r="KC922" s="12"/>
      <c r="KD922" s="12"/>
      <c r="KE922" s="12"/>
      <c r="KF922" s="12"/>
      <c r="KG922" s="12"/>
      <c r="KH922" s="12"/>
      <c r="KI922" s="12"/>
      <c r="KJ922" s="12"/>
      <c r="KK922" s="12"/>
      <c r="KL922" s="12"/>
      <c r="KM922" s="12"/>
      <c r="KN922" s="12"/>
      <c r="KO922" s="12"/>
      <c r="KP922" s="12"/>
      <c r="KQ922" s="12"/>
      <c r="KR922" s="12"/>
      <c r="KS922" s="12"/>
      <c r="KT922" s="12"/>
      <c r="KU922" s="12"/>
      <c r="KV922" s="12"/>
      <c r="KW922" s="12"/>
      <c r="KX922" s="12"/>
      <c r="KY922" s="12"/>
      <c r="KZ922" s="12"/>
      <c r="LA922" s="12"/>
      <c r="LB922" s="12"/>
      <c r="LC922" s="12"/>
      <c r="LD922" s="12"/>
      <c r="LE922" s="12"/>
      <c r="LF922" s="12"/>
      <c r="LG922" s="12"/>
      <c r="LH922" s="12"/>
      <c r="LI922" s="12"/>
      <c r="LJ922" s="12"/>
      <c r="LK922" s="12"/>
      <c r="LL922" s="12"/>
      <c r="LM922" s="12"/>
      <c r="LN922" s="12"/>
      <c r="LO922" s="12"/>
      <c r="LP922" s="12"/>
      <c r="LQ922" s="12"/>
      <c r="LR922" s="12"/>
      <c r="LS922" s="12"/>
      <c r="LT922" s="12"/>
      <c r="LU922" s="12"/>
      <c r="LV922" s="12"/>
      <c r="LW922" s="12"/>
      <c r="LX922" s="12"/>
      <c r="LY922" s="12"/>
      <c r="LZ922" s="12"/>
      <c r="MA922" s="12"/>
      <c r="MB922" s="12"/>
      <c r="MC922" s="12"/>
      <c r="MD922" s="12"/>
      <c r="ME922" s="12"/>
      <c r="MF922" s="12"/>
      <c r="MG922" s="12"/>
      <c r="MH922" s="12"/>
      <c r="MI922" s="12"/>
      <c r="MJ922" s="12"/>
      <c r="MK922" s="12"/>
      <c r="ML922" s="12"/>
      <c r="MM922" s="12"/>
      <c r="MN922" s="12"/>
      <c r="MO922" s="12"/>
      <c r="MP922" s="12"/>
      <c r="MQ922" s="12"/>
      <c r="MR922" s="12"/>
      <c r="MS922" s="12"/>
      <c r="MT922" s="12"/>
      <c r="MU922" s="12"/>
      <c r="MV922" s="12"/>
      <c r="MW922" s="12"/>
      <c r="MX922" s="12"/>
      <c r="MY922" s="12"/>
      <c r="MZ922" s="12"/>
      <c r="NA922" s="12"/>
      <c r="NB922" s="12"/>
      <c r="NC922" s="12"/>
      <c r="ND922" s="12"/>
      <c r="NE922" s="12"/>
      <c r="NF922" s="12"/>
      <c r="NG922" s="12"/>
      <c r="NH922" s="12"/>
      <c r="NI922" s="12"/>
      <c r="NJ922" s="12"/>
      <c r="NK922" s="12"/>
      <c r="NL922" s="12"/>
      <c r="NM922" s="12"/>
      <c r="NN922" s="12"/>
      <c r="NO922" s="12"/>
      <c r="NP922" s="12"/>
      <c r="NQ922" s="12"/>
      <c r="NR922" s="12"/>
      <c r="NS922" s="12"/>
      <c r="NT922" s="12"/>
      <c r="NU922" s="12"/>
      <c r="NV922" s="12"/>
      <c r="NW922" s="12"/>
      <c r="NX922" s="12"/>
      <c r="NY922" s="12"/>
      <c r="NZ922" s="12"/>
      <c r="OA922" s="12"/>
      <c r="OB922" s="12"/>
      <c r="OC922" s="12"/>
      <c r="OD922" s="12"/>
      <c r="OE922" s="12"/>
      <c r="OF922" s="12"/>
      <c r="OG922" s="12"/>
      <c r="OH922" s="12"/>
      <c r="OI922" s="12"/>
      <c r="OJ922" s="12"/>
      <c r="OK922" s="12"/>
      <c r="OL922" s="12"/>
      <c r="OM922" s="12"/>
      <c r="ON922" s="12"/>
      <c r="OO922" s="12"/>
      <c r="OP922" s="12"/>
      <c r="OQ922" s="12"/>
      <c r="OR922" s="12"/>
      <c r="OS922" s="12"/>
      <c r="OT922" s="12"/>
      <c r="OU922" s="12"/>
      <c r="OV922" s="12"/>
      <c r="OW922" s="12"/>
      <c r="OX922" s="12"/>
      <c r="OY922" s="12"/>
      <c r="OZ922" s="12"/>
      <c r="PA922" s="12"/>
      <c r="PB922" s="12"/>
      <c r="PC922" s="12"/>
      <c r="PD922" s="12"/>
      <c r="PE922" s="12"/>
      <c r="PF922" s="12"/>
      <c r="PG922" s="12"/>
      <c r="PH922" s="12"/>
      <c r="PI922" s="12"/>
      <c r="PJ922" s="12"/>
      <c r="PK922" s="12"/>
      <c r="PL922" s="12"/>
      <c r="PM922" s="12"/>
      <c r="PN922" s="12"/>
      <c r="PO922" s="12"/>
      <c r="PP922" s="12"/>
    </row>
    <row r="923">
      <c r="A923" s="452"/>
      <c r="B923" s="45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  <c r="IB923" s="12"/>
      <c r="IC923" s="12"/>
      <c r="ID923" s="12"/>
      <c r="IE923" s="12"/>
      <c r="IF923" s="12"/>
      <c r="IG923" s="12"/>
      <c r="IH923" s="12"/>
      <c r="II923" s="12"/>
      <c r="IJ923" s="12"/>
      <c r="IK923" s="12"/>
      <c r="IL923" s="12"/>
      <c r="IM923" s="12"/>
      <c r="IN923" s="12"/>
      <c r="IO923" s="12"/>
      <c r="IP923" s="12"/>
      <c r="IQ923" s="12"/>
      <c r="IR923" s="12"/>
      <c r="IS923" s="12"/>
      <c r="IT923" s="12"/>
      <c r="IU923" s="12"/>
      <c r="IV923" s="12"/>
      <c r="IW923" s="12"/>
      <c r="IX923" s="12"/>
      <c r="IY923" s="12"/>
      <c r="IZ923" s="12"/>
      <c r="JA923" s="12"/>
      <c r="JB923" s="12"/>
      <c r="JC923" s="12"/>
      <c r="JD923" s="12"/>
      <c r="JE923" s="12"/>
      <c r="JF923" s="12"/>
      <c r="JG923" s="12"/>
      <c r="JH923" s="12"/>
      <c r="JI923" s="12"/>
      <c r="JJ923" s="12"/>
      <c r="JK923" s="12"/>
      <c r="JL923" s="12"/>
      <c r="JM923" s="12"/>
      <c r="JN923" s="12"/>
      <c r="JO923" s="12"/>
      <c r="JP923" s="12"/>
      <c r="JQ923" s="12"/>
      <c r="JR923" s="12"/>
      <c r="JS923" s="12"/>
      <c r="JT923" s="12"/>
      <c r="JU923" s="12"/>
      <c r="JV923" s="12"/>
      <c r="JW923" s="12"/>
      <c r="JX923" s="12"/>
      <c r="JY923" s="12"/>
      <c r="JZ923" s="12"/>
      <c r="KA923" s="12"/>
      <c r="KB923" s="12"/>
      <c r="KC923" s="12"/>
      <c r="KD923" s="12"/>
      <c r="KE923" s="12"/>
      <c r="KF923" s="12"/>
      <c r="KG923" s="12"/>
      <c r="KH923" s="12"/>
      <c r="KI923" s="12"/>
      <c r="KJ923" s="12"/>
      <c r="KK923" s="12"/>
      <c r="KL923" s="12"/>
      <c r="KM923" s="12"/>
      <c r="KN923" s="12"/>
      <c r="KO923" s="12"/>
      <c r="KP923" s="12"/>
      <c r="KQ923" s="12"/>
      <c r="KR923" s="12"/>
      <c r="KS923" s="12"/>
      <c r="KT923" s="12"/>
      <c r="KU923" s="12"/>
      <c r="KV923" s="12"/>
      <c r="KW923" s="12"/>
      <c r="KX923" s="12"/>
      <c r="KY923" s="12"/>
      <c r="KZ923" s="12"/>
      <c r="LA923" s="12"/>
      <c r="LB923" s="12"/>
      <c r="LC923" s="12"/>
      <c r="LD923" s="12"/>
      <c r="LE923" s="12"/>
      <c r="LF923" s="12"/>
      <c r="LG923" s="12"/>
      <c r="LH923" s="12"/>
      <c r="LI923" s="12"/>
      <c r="LJ923" s="12"/>
      <c r="LK923" s="12"/>
      <c r="LL923" s="12"/>
      <c r="LM923" s="12"/>
      <c r="LN923" s="12"/>
      <c r="LO923" s="12"/>
      <c r="LP923" s="12"/>
      <c r="LQ923" s="12"/>
      <c r="LR923" s="12"/>
      <c r="LS923" s="12"/>
      <c r="LT923" s="12"/>
      <c r="LU923" s="12"/>
      <c r="LV923" s="12"/>
      <c r="LW923" s="12"/>
      <c r="LX923" s="12"/>
      <c r="LY923" s="12"/>
      <c r="LZ923" s="12"/>
      <c r="MA923" s="12"/>
      <c r="MB923" s="12"/>
      <c r="MC923" s="12"/>
      <c r="MD923" s="12"/>
      <c r="ME923" s="12"/>
      <c r="MF923" s="12"/>
      <c r="MG923" s="12"/>
      <c r="MH923" s="12"/>
      <c r="MI923" s="12"/>
      <c r="MJ923" s="12"/>
      <c r="MK923" s="12"/>
      <c r="ML923" s="12"/>
      <c r="MM923" s="12"/>
      <c r="MN923" s="12"/>
      <c r="MO923" s="12"/>
      <c r="MP923" s="12"/>
      <c r="MQ923" s="12"/>
      <c r="MR923" s="12"/>
      <c r="MS923" s="12"/>
      <c r="MT923" s="12"/>
      <c r="MU923" s="12"/>
      <c r="MV923" s="12"/>
      <c r="MW923" s="12"/>
      <c r="MX923" s="12"/>
      <c r="MY923" s="12"/>
      <c r="MZ923" s="12"/>
      <c r="NA923" s="12"/>
      <c r="NB923" s="12"/>
      <c r="NC923" s="12"/>
      <c r="ND923" s="12"/>
      <c r="NE923" s="12"/>
      <c r="NF923" s="12"/>
      <c r="NG923" s="12"/>
      <c r="NH923" s="12"/>
      <c r="NI923" s="12"/>
      <c r="NJ923" s="12"/>
      <c r="NK923" s="12"/>
      <c r="NL923" s="12"/>
      <c r="NM923" s="12"/>
      <c r="NN923" s="12"/>
      <c r="NO923" s="12"/>
      <c r="NP923" s="12"/>
      <c r="NQ923" s="12"/>
      <c r="NR923" s="12"/>
      <c r="NS923" s="12"/>
      <c r="NT923" s="12"/>
      <c r="NU923" s="12"/>
      <c r="NV923" s="12"/>
      <c r="NW923" s="12"/>
      <c r="NX923" s="12"/>
      <c r="NY923" s="12"/>
      <c r="NZ923" s="12"/>
      <c r="OA923" s="12"/>
      <c r="OB923" s="12"/>
      <c r="OC923" s="12"/>
      <c r="OD923" s="12"/>
      <c r="OE923" s="12"/>
      <c r="OF923" s="12"/>
      <c r="OG923" s="12"/>
      <c r="OH923" s="12"/>
      <c r="OI923" s="12"/>
      <c r="OJ923" s="12"/>
      <c r="OK923" s="12"/>
      <c r="OL923" s="12"/>
      <c r="OM923" s="12"/>
      <c r="ON923" s="12"/>
      <c r="OO923" s="12"/>
      <c r="OP923" s="12"/>
      <c r="OQ923" s="12"/>
      <c r="OR923" s="12"/>
      <c r="OS923" s="12"/>
      <c r="OT923" s="12"/>
      <c r="OU923" s="12"/>
      <c r="OV923" s="12"/>
      <c r="OW923" s="12"/>
      <c r="OX923" s="12"/>
      <c r="OY923" s="12"/>
      <c r="OZ923" s="12"/>
      <c r="PA923" s="12"/>
      <c r="PB923" s="12"/>
      <c r="PC923" s="12"/>
      <c r="PD923" s="12"/>
      <c r="PE923" s="12"/>
      <c r="PF923" s="12"/>
      <c r="PG923" s="12"/>
      <c r="PH923" s="12"/>
      <c r="PI923" s="12"/>
      <c r="PJ923" s="12"/>
      <c r="PK923" s="12"/>
      <c r="PL923" s="12"/>
      <c r="PM923" s="12"/>
      <c r="PN923" s="12"/>
      <c r="PO923" s="12"/>
      <c r="PP923" s="12"/>
    </row>
    <row r="924">
      <c r="A924" s="452"/>
      <c r="B924" s="45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G924" s="12"/>
      <c r="IH924" s="12"/>
      <c r="II924" s="12"/>
      <c r="IJ924" s="12"/>
      <c r="IK924" s="12"/>
      <c r="IL924" s="12"/>
      <c r="IM924" s="12"/>
      <c r="IN924" s="12"/>
      <c r="IO924" s="12"/>
      <c r="IP924" s="12"/>
      <c r="IQ924" s="12"/>
      <c r="IR924" s="12"/>
      <c r="IS924" s="12"/>
      <c r="IT924" s="12"/>
      <c r="IU924" s="12"/>
      <c r="IV924" s="12"/>
      <c r="IW924" s="12"/>
      <c r="IX924" s="12"/>
      <c r="IY924" s="12"/>
      <c r="IZ924" s="12"/>
      <c r="JA924" s="12"/>
      <c r="JB924" s="12"/>
      <c r="JC924" s="12"/>
      <c r="JD924" s="12"/>
      <c r="JE924" s="12"/>
      <c r="JF924" s="12"/>
      <c r="JG924" s="12"/>
      <c r="JH924" s="12"/>
      <c r="JI924" s="12"/>
      <c r="JJ924" s="12"/>
      <c r="JK924" s="12"/>
      <c r="JL924" s="12"/>
      <c r="JM924" s="12"/>
      <c r="JN924" s="12"/>
      <c r="JO924" s="12"/>
      <c r="JP924" s="12"/>
      <c r="JQ924" s="12"/>
      <c r="JR924" s="12"/>
      <c r="JS924" s="12"/>
      <c r="JT924" s="12"/>
      <c r="JU924" s="12"/>
      <c r="JV924" s="12"/>
      <c r="JW924" s="12"/>
      <c r="JX924" s="12"/>
      <c r="JY924" s="12"/>
      <c r="JZ924" s="12"/>
      <c r="KA924" s="12"/>
      <c r="KB924" s="12"/>
      <c r="KC924" s="12"/>
      <c r="KD924" s="12"/>
      <c r="KE924" s="12"/>
      <c r="KF924" s="12"/>
      <c r="KG924" s="12"/>
      <c r="KH924" s="12"/>
      <c r="KI924" s="12"/>
      <c r="KJ924" s="12"/>
      <c r="KK924" s="12"/>
      <c r="KL924" s="12"/>
      <c r="KM924" s="12"/>
      <c r="KN924" s="12"/>
      <c r="KO924" s="12"/>
      <c r="KP924" s="12"/>
      <c r="KQ924" s="12"/>
      <c r="KR924" s="12"/>
      <c r="KS924" s="12"/>
      <c r="KT924" s="12"/>
      <c r="KU924" s="12"/>
      <c r="KV924" s="12"/>
      <c r="KW924" s="12"/>
      <c r="KX924" s="12"/>
      <c r="KY924" s="12"/>
      <c r="KZ924" s="12"/>
      <c r="LA924" s="12"/>
      <c r="LB924" s="12"/>
      <c r="LC924" s="12"/>
      <c r="LD924" s="12"/>
      <c r="LE924" s="12"/>
      <c r="LF924" s="12"/>
      <c r="LG924" s="12"/>
      <c r="LH924" s="12"/>
      <c r="LI924" s="12"/>
      <c r="LJ924" s="12"/>
      <c r="LK924" s="12"/>
      <c r="LL924" s="12"/>
      <c r="LM924" s="12"/>
      <c r="LN924" s="12"/>
      <c r="LO924" s="12"/>
      <c r="LP924" s="12"/>
      <c r="LQ924" s="12"/>
      <c r="LR924" s="12"/>
      <c r="LS924" s="12"/>
      <c r="LT924" s="12"/>
      <c r="LU924" s="12"/>
      <c r="LV924" s="12"/>
      <c r="LW924" s="12"/>
      <c r="LX924" s="12"/>
      <c r="LY924" s="12"/>
      <c r="LZ924" s="12"/>
      <c r="MA924" s="12"/>
      <c r="MB924" s="12"/>
      <c r="MC924" s="12"/>
      <c r="MD924" s="12"/>
      <c r="ME924" s="12"/>
      <c r="MF924" s="12"/>
      <c r="MG924" s="12"/>
      <c r="MH924" s="12"/>
      <c r="MI924" s="12"/>
      <c r="MJ924" s="12"/>
      <c r="MK924" s="12"/>
      <c r="ML924" s="12"/>
      <c r="MM924" s="12"/>
      <c r="MN924" s="12"/>
      <c r="MO924" s="12"/>
      <c r="MP924" s="12"/>
      <c r="MQ924" s="12"/>
      <c r="MR924" s="12"/>
      <c r="MS924" s="12"/>
      <c r="MT924" s="12"/>
      <c r="MU924" s="12"/>
      <c r="MV924" s="12"/>
      <c r="MW924" s="12"/>
      <c r="MX924" s="12"/>
      <c r="MY924" s="12"/>
      <c r="MZ924" s="12"/>
      <c r="NA924" s="12"/>
      <c r="NB924" s="12"/>
      <c r="NC924" s="12"/>
      <c r="ND924" s="12"/>
      <c r="NE924" s="12"/>
      <c r="NF924" s="12"/>
      <c r="NG924" s="12"/>
      <c r="NH924" s="12"/>
      <c r="NI924" s="12"/>
      <c r="NJ924" s="12"/>
      <c r="NK924" s="12"/>
      <c r="NL924" s="12"/>
      <c r="NM924" s="12"/>
      <c r="NN924" s="12"/>
      <c r="NO924" s="12"/>
      <c r="NP924" s="12"/>
      <c r="NQ924" s="12"/>
      <c r="NR924" s="12"/>
      <c r="NS924" s="12"/>
      <c r="NT924" s="12"/>
      <c r="NU924" s="12"/>
      <c r="NV924" s="12"/>
      <c r="NW924" s="12"/>
      <c r="NX924" s="12"/>
      <c r="NY924" s="12"/>
      <c r="NZ924" s="12"/>
      <c r="OA924" s="12"/>
      <c r="OB924" s="12"/>
      <c r="OC924" s="12"/>
      <c r="OD924" s="12"/>
      <c r="OE924" s="12"/>
      <c r="OF924" s="12"/>
      <c r="OG924" s="12"/>
      <c r="OH924" s="12"/>
      <c r="OI924" s="12"/>
      <c r="OJ924" s="12"/>
      <c r="OK924" s="12"/>
      <c r="OL924" s="12"/>
      <c r="OM924" s="12"/>
      <c r="ON924" s="12"/>
      <c r="OO924" s="12"/>
      <c r="OP924" s="12"/>
      <c r="OQ924" s="12"/>
      <c r="OR924" s="12"/>
      <c r="OS924" s="12"/>
      <c r="OT924" s="12"/>
      <c r="OU924" s="12"/>
      <c r="OV924" s="12"/>
      <c r="OW924" s="12"/>
      <c r="OX924" s="12"/>
      <c r="OY924" s="12"/>
      <c r="OZ924" s="12"/>
      <c r="PA924" s="12"/>
      <c r="PB924" s="12"/>
      <c r="PC924" s="12"/>
      <c r="PD924" s="12"/>
      <c r="PE924" s="12"/>
      <c r="PF924" s="12"/>
      <c r="PG924" s="12"/>
      <c r="PH924" s="12"/>
      <c r="PI924" s="12"/>
      <c r="PJ924" s="12"/>
      <c r="PK924" s="12"/>
      <c r="PL924" s="12"/>
      <c r="PM924" s="12"/>
      <c r="PN924" s="12"/>
      <c r="PO924" s="12"/>
      <c r="PP924" s="12"/>
    </row>
    <row r="925">
      <c r="A925" s="452"/>
      <c r="B925" s="45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  <c r="IU925" s="12"/>
      <c r="IV925" s="12"/>
      <c r="IW925" s="12"/>
      <c r="IX925" s="12"/>
      <c r="IY925" s="12"/>
      <c r="IZ925" s="12"/>
      <c r="JA925" s="12"/>
      <c r="JB925" s="12"/>
      <c r="JC925" s="12"/>
      <c r="JD925" s="12"/>
      <c r="JE925" s="12"/>
      <c r="JF925" s="12"/>
      <c r="JG925" s="12"/>
      <c r="JH925" s="12"/>
      <c r="JI925" s="12"/>
      <c r="JJ925" s="12"/>
      <c r="JK925" s="12"/>
      <c r="JL925" s="12"/>
      <c r="JM925" s="12"/>
      <c r="JN925" s="12"/>
      <c r="JO925" s="12"/>
      <c r="JP925" s="12"/>
      <c r="JQ925" s="12"/>
      <c r="JR925" s="12"/>
      <c r="JS925" s="12"/>
      <c r="JT925" s="12"/>
      <c r="JU925" s="12"/>
      <c r="JV925" s="12"/>
      <c r="JW925" s="12"/>
      <c r="JX925" s="12"/>
      <c r="JY925" s="12"/>
      <c r="JZ925" s="12"/>
      <c r="KA925" s="12"/>
      <c r="KB925" s="12"/>
      <c r="KC925" s="12"/>
      <c r="KD925" s="12"/>
      <c r="KE925" s="12"/>
      <c r="KF925" s="12"/>
      <c r="KG925" s="12"/>
      <c r="KH925" s="12"/>
      <c r="KI925" s="12"/>
      <c r="KJ925" s="12"/>
      <c r="KK925" s="12"/>
      <c r="KL925" s="12"/>
      <c r="KM925" s="12"/>
      <c r="KN925" s="12"/>
      <c r="KO925" s="12"/>
      <c r="KP925" s="12"/>
      <c r="KQ925" s="12"/>
      <c r="KR925" s="12"/>
      <c r="KS925" s="12"/>
      <c r="KT925" s="12"/>
      <c r="KU925" s="12"/>
      <c r="KV925" s="12"/>
      <c r="KW925" s="12"/>
      <c r="KX925" s="12"/>
      <c r="KY925" s="12"/>
      <c r="KZ925" s="12"/>
      <c r="LA925" s="12"/>
      <c r="LB925" s="12"/>
      <c r="LC925" s="12"/>
      <c r="LD925" s="12"/>
      <c r="LE925" s="12"/>
      <c r="LF925" s="12"/>
      <c r="LG925" s="12"/>
      <c r="LH925" s="12"/>
      <c r="LI925" s="12"/>
      <c r="LJ925" s="12"/>
      <c r="LK925" s="12"/>
      <c r="LL925" s="12"/>
      <c r="LM925" s="12"/>
      <c r="LN925" s="12"/>
      <c r="LO925" s="12"/>
      <c r="LP925" s="12"/>
      <c r="LQ925" s="12"/>
      <c r="LR925" s="12"/>
      <c r="LS925" s="12"/>
      <c r="LT925" s="12"/>
      <c r="LU925" s="12"/>
      <c r="LV925" s="12"/>
      <c r="LW925" s="12"/>
      <c r="LX925" s="12"/>
      <c r="LY925" s="12"/>
      <c r="LZ925" s="12"/>
      <c r="MA925" s="12"/>
      <c r="MB925" s="12"/>
      <c r="MC925" s="12"/>
      <c r="MD925" s="12"/>
      <c r="ME925" s="12"/>
      <c r="MF925" s="12"/>
      <c r="MG925" s="12"/>
      <c r="MH925" s="12"/>
      <c r="MI925" s="12"/>
      <c r="MJ925" s="12"/>
      <c r="MK925" s="12"/>
      <c r="ML925" s="12"/>
      <c r="MM925" s="12"/>
      <c r="MN925" s="12"/>
      <c r="MO925" s="12"/>
      <c r="MP925" s="12"/>
      <c r="MQ925" s="12"/>
      <c r="MR925" s="12"/>
      <c r="MS925" s="12"/>
      <c r="MT925" s="12"/>
      <c r="MU925" s="12"/>
      <c r="MV925" s="12"/>
      <c r="MW925" s="12"/>
      <c r="MX925" s="12"/>
      <c r="MY925" s="12"/>
      <c r="MZ925" s="12"/>
      <c r="NA925" s="12"/>
      <c r="NB925" s="12"/>
      <c r="NC925" s="12"/>
      <c r="ND925" s="12"/>
      <c r="NE925" s="12"/>
      <c r="NF925" s="12"/>
      <c r="NG925" s="12"/>
      <c r="NH925" s="12"/>
      <c r="NI925" s="12"/>
      <c r="NJ925" s="12"/>
      <c r="NK925" s="12"/>
      <c r="NL925" s="12"/>
      <c r="NM925" s="12"/>
      <c r="NN925" s="12"/>
      <c r="NO925" s="12"/>
      <c r="NP925" s="12"/>
      <c r="NQ925" s="12"/>
      <c r="NR925" s="12"/>
      <c r="NS925" s="12"/>
      <c r="NT925" s="12"/>
      <c r="NU925" s="12"/>
      <c r="NV925" s="12"/>
      <c r="NW925" s="12"/>
      <c r="NX925" s="12"/>
      <c r="NY925" s="12"/>
      <c r="NZ925" s="12"/>
      <c r="OA925" s="12"/>
      <c r="OB925" s="12"/>
      <c r="OC925" s="12"/>
      <c r="OD925" s="12"/>
      <c r="OE925" s="12"/>
      <c r="OF925" s="12"/>
      <c r="OG925" s="12"/>
      <c r="OH925" s="12"/>
      <c r="OI925" s="12"/>
      <c r="OJ925" s="12"/>
      <c r="OK925" s="12"/>
      <c r="OL925" s="12"/>
      <c r="OM925" s="12"/>
      <c r="ON925" s="12"/>
      <c r="OO925" s="12"/>
      <c r="OP925" s="12"/>
      <c r="OQ925" s="12"/>
      <c r="OR925" s="12"/>
      <c r="OS925" s="12"/>
      <c r="OT925" s="12"/>
      <c r="OU925" s="12"/>
      <c r="OV925" s="12"/>
      <c r="OW925" s="12"/>
      <c r="OX925" s="12"/>
      <c r="OY925" s="12"/>
      <c r="OZ925" s="12"/>
      <c r="PA925" s="12"/>
      <c r="PB925" s="12"/>
      <c r="PC925" s="12"/>
      <c r="PD925" s="12"/>
      <c r="PE925" s="12"/>
      <c r="PF925" s="12"/>
      <c r="PG925" s="12"/>
      <c r="PH925" s="12"/>
      <c r="PI925" s="12"/>
      <c r="PJ925" s="12"/>
      <c r="PK925" s="12"/>
      <c r="PL925" s="12"/>
      <c r="PM925" s="12"/>
      <c r="PN925" s="12"/>
      <c r="PO925" s="12"/>
      <c r="PP925" s="12"/>
    </row>
    <row r="926">
      <c r="A926" s="452"/>
      <c r="B926" s="45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12"/>
      <c r="GA926" s="12"/>
      <c r="GB926" s="12"/>
      <c r="GC926" s="12"/>
      <c r="GD926" s="12"/>
      <c r="GE926" s="12"/>
      <c r="GF926" s="12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12"/>
      <c r="HA926" s="12"/>
      <c r="HB926" s="12"/>
      <c r="HC926" s="12"/>
      <c r="HD926" s="12"/>
      <c r="HE926" s="12"/>
      <c r="HF926" s="12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  <c r="HZ926" s="12"/>
      <c r="IA926" s="12"/>
      <c r="IB926" s="12"/>
      <c r="IC926" s="12"/>
      <c r="ID926" s="12"/>
      <c r="IE926" s="12"/>
      <c r="IF926" s="12"/>
      <c r="IG926" s="12"/>
      <c r="IH926" s="12"/>
      <c r="II926" s="12"/>
      <c r="IJ926" s="12"/>
      <c r="IK926" s="12"/>
      <c r="IL926" s="12"/>
      <c r="IM926" s="12"/>
      <c r="IN926" s="12"/>
      <c r="IO926" s="12"/>
      <c r="IP926" s="12"/>
      <c r="IQ926" s="12"/>
      <c r="IR926" s="12"/>
      <c r="IS926" s="12"/>
      <c r="IT926" s="12"/>
      <c r="IU926" s="12"/>
      <c r="IV926" s="12"/>
      <c r="IW926" s="12"/>
      <c r="IX926" s="12"/>
      <c r="IY926" s="12"/>
      <c r="IZ926" s="12"/>
      <c r="JA926" s="12"/>
      <c r="JB926" s="12"/>
      <c r="JC926" s="12"/>
      <c r="JD926" s="12"/>
      <c r="JE926" s="12"/>
      <c r="JF926" s="12"/>
      <c r="JG926" s="12"/>
      <c r="JH926" s="12"/>
      <c r="JI926" s="12"/>
      <c r="JJ926" s="12"/>
      <c r="JK926" s="12"/>
      <c r="JL926" s="12"/>
      <c r="JM926" s="12"/>
      <c r="JN926" s="12"/>
      <c r="JO926" s="12"/>
      <c r="JP926" s="12"/>
      <c r="JQ926" s="12"/>
      <c r="JR926" s="12"/>
      <c r="JS926" s="12"/>
      <c r="JT926" s="12"/>
      <c r="JU926" s="12"/>
      <c r="JV926" s="12"/>
      <c r="JW926" s="12"/>
      <c r="JX926" s="12"/>
      <c r="JY926" s="12"/>
      <c r="JZ926" s="12"/>
      <c r="KA926" s="12"/>
      <c r="KB926" s="12"/>
      <c r="KC926" s="12"/>
      <c r="KD926" s="12"/>
      <c r="KE926" s="12"/>
      <c r="KF926" s="12"/>
      <c r="KG926" s="12"/>
      <c r="KH926" s="12"/>
      <c r="KI926" s="12"/>
      <c r="KJ926" s="12"/>
      <c r="KK926" s="12"/>
      <c r="KL926" s="12"/>
      <c r="KM926" s="12"/>
      <c r="KN926" s="12"/>
      <c r="KO926" s="12"/>
      <c r="KP926" s="12"/>
      <c r="KQ926" s="12"/>
      <c r="KR926" s="12"/>
      <c r="KS926" s="12"/>
      <c r="KT926" s="12"/>
      <c r="KU926" s="12"/>
      <c r="KV926" s="12"/>
      <c r="KW926" s="12"/>
      <c r="KX926" s="12"/>
      <c r="KY926" s="12"/>
      <c r="KZ926" s="12"/>
      <c r="LA926" s="12"/>
      <c r="LB926" s="12"/>
      <c r="LC926" s="12"/>
      <c r="LD926" s="12"/>
      <c r="LE926" s="12"/>
      <c r="LF926" s="12"/>
      <c r="LG926" s="12"/>
      <c r="LH926" s="12"/>
      <c r="LI926" s="12"/>
      <c r="LJ926" s="12"/>
      <c r="LK926" s="12"/>
      <c r="LL926" s="12"/>
      <c r="LM926" s="12"/>
      <c r="LN926" s="12"/>
      <c r="LO926" s="12"/>
      <c r="LP926" s="12"/>
      <c r="LQ926" s="12"/>
      <c r="LR926" s="12"/>
      <c r="LS926" s="12"/>
      <c r="LT926" s="12"/>
      <c r="LU926" s="12"/>
      <c r="LV926" s="12"/>
      <c r="LW926" s="12"/>
      <c r="LX926" s="12"/>
      <c r="LY926" s="12"/>
      <c r="LZ926" s="12"/>
      <c r="MA926" s="12"/>
      <c r="MB926" s="12"/>
      <c r="MC926" s="12"/>
      <c r="MD926" s="12"/>
      <c r="ME926" s="12"/>
      <c r="MF926" s="12"/>
      <c r="MG926" s="12"/>
      <c r="MH926" s="12"/>
      <c r="MI926" s="12"/>
      <c r="MJ926" s="12"/>
      <c r="MK926" s="12"/>
      <c r="ML926" s="12"/>
      <c r="MM926" s="12"/>
      <c r="MN926" s="12"/>
      <c r="MO926" s="12"/>
      <c r="MP926" s="12"/>
      <c r="MQ926" s="12"/>
      <c r="MR926" s="12"/>
      <c r="MS926" s="12"/>
      <c r="MT926" s="12"/>
      <c r="MU926" s="12"/>
      <c r="MV926" s="12"/>
      <c r="MW926" s="12"/>
      <c r="MX926" s="12"/>
      <c r="MY926" s="12"/>
      <c r="MZ926" s="12"/>
      <c r="NA926" s="12"/>
      <c r="NB926" s="12"/>
      <c r="NC926" s="12"/>
      <c r="ND926" s="12"/>
      <c r="NE926" s="12"/>
      <c r="NF926" s="12"/>
      <c r="NG926" s="12"/>
      <c r="NH926" s="12"/>
      <c r="NI926" s="12"/>
      <c r="NJ926" s="12"/>
      <c r="NK926" s="12"/>
      <c r="NL926" s="12"/>
      <c r="NM926" s="12"/>
      <c r="NN926" s="12"/>
      <c r="NO926" s="12"/>
      <c r="NP926" s="12"/>
      <c r="NQ926" s="12"/>
      <c r="NR926" s="12"/>
      <c r="NS926" s="12"/>
      <c r="NT926" s="12"/>
      <c r="NU926" s="12"/>
      <c r="NV926" s="12"/>
      <c r="NW926" s="12"/>
      <c r="NX926" s="12"/>
      <c r="NY926" s="12"/>
      <c r="NZ926" s="12"/>
      <c r="OA926" s="12"/>
      <c r="OB926" s="12"/>
      <c r="OC926" s="12"/>
      <c r="OD926" s="12"/>
      <c r="OE926" s="12"/>
      <c r="OF926" s="12"/>
      <c r="OG926" s="12"/>
      <c r="OH926" s="12"/>
      <c r="OI926" s="12"/>
      <c r="OJ926" s="12"/>
      <c r="OK926" s="12"/>
      <c r="OL926" s="12"/>
      <c r="OM926" s="12"/>
      <c r="ON926" s="12"/>
      <c r="OO926" s="12"/>
      <c r="OP926" s="12"/>
      <c r="OQ926" s="12"/>
      <c r="OR926" s="12"/>
      <c r="OS926" s="12"/>
      <c r="OT926" s="12"/>
      <c r="OU926" s="12"/>
      <c r="OV926" s="12"/>
      <c r="OW926" s="12"/>
      <c r="OX926" s="12"/>
      <c r="OY926" s="12"/>
      <c r="OZ926" s="12"/>
      <c r="PA926" s="12"/>
      <c r="PB926" s="12"/>
      <c r="PC926" s="12"/>
      <c r="PD926" s="12"/>
      <c r="PE926" s="12"/>
      <c r="PF926" s="12"/>
      <c r="PG926" s="12"/>
      <c r="PH926" s="12"/>
      <c r="PI926" s="12"/>
      <c r="PJ926" s="12"/>
      <c r="PK926" s="12"/>
      <c r="PL926" s="12"/>
      <c r="PM926" s="12"/>
      <c r="PN926" s="12"/>
      <c r="PO926" s="12"/>
      <c r="PP926" s="12"/>
    </row>
    <row r="927">
      <c r="A927" s="452"/>
      <c r="B927" s="45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  <c r="IU927" s="12"/>
      <c r="IV927" s="12"/>
      <c r="IW927" s="12"/>
      <c r="IX927" s="12"/>
      <c r="IY927" s="12"/>
      <c r="IZ927" s="12"/>
      <c r="JA927" s="12"/>
      <c r="JB927" s="12"/>
      <c r="JC927" s="12"/>
      <c r="JD927" s="12"/>
      <c r="JE927" s="12"/>
      <c r="JF927" s="12"/>
      <c r="JG927" s="12"/>
      <c r="JH927" s="12"/>
      <c r="JI927" s="12"/>
      <c r="JJ927" s="12"/>
      <c r="JK927" s="12"/>
      <c r="JL927" s="12"/>
      <c r="JM927" s="12"/>
      <c r="JN927" s="12"/>
      <c r="JO927" s="12"/>
      <c r="JP927" s="12"/>
      <c r="JQ927" s="12"/>
      <c r="JR927" s="12"/>
      <c r="JS927" s="12"/>
      <c r="JT927" s="12"/>
      <c r="JU927" s="12"/>
      <c r="JV927" s="12"/>
      <c r="JW927" s="12"/>
      <c r="JX927" s="12"/>
      <c r="JY927" s="12"/>
      <c r="JZ927" s="12"/>
      <c r="KA927" s="12"/>
      <c r="KB927" s="12"/>
      <c r="KC927" s="12"/>
      <c r="KD927" s="12"/>
      <c r="KE927" s="12"/>
      <c r="KF927" s="12"/>
      <c r="KG927" s="12"/>
      <c r="KH927" s="12"/>
      <c r="KI927" s="12"/>
      <c r="KJ927" s="12"/>
      <c r="KK927" s="12"/>
      <c r="KL927" s="12"/>
      <c r="KM927" s="12"/>
      <c r="KN927" s="12"/>
      <c r="KO927" s="12"/>
      <c r="KP927" s="12"/>
      <c r="KQ927" s="12"/>
      <c r="KR927" s="12"/>
      <c r="KS927" s="12"/>
      <c r="KT927" s="12"/>
      <c r="KU927" s="12"/>
      <c r="KV927" s="12"/>
      <c r="KW927" s="12"/>
      <c r="KX927" s="12"/>
      <c r="KY927" s="12"/>
      <c r="KZ927" s="12"/>
      <c r="LA927" s="12"/>
      <c r="LB927" s="12"/>
      <c r="LC927" s="12"/>
      <c r="LD927" s="12"/>
      <c r="LE927" s="12"/>
      <c r="LF927" s="12"/>
      <c r="LG927" s="12"/>
      <c r="LH927" s="12"/>
      <c r="LI927" s="12"/>
      <c r="LJ927" s="12"/>
      <c r="LK927" s="12"/>
      <c r="LL927" s="12"/>
      <c r="LM927" s="12"/>
      <c r="LN927" s="12"/>
      <c r="LO927" s="12"/>
      <c r="LP927" s="12"/>
      <c r="LQ927" s="12"/>
      <c r="LR927" s="12"/>
      <c r="LS927" s="12"/>
      <c r="LT927" s="12"/>
      <c r="LU927" s="12"/>
      <c r="LV927" s="12"/>
      <c r="LW927" s="12"/>
      <c r="LX927" s="12"/>
      <c r="LY927" s="12"/>
      <c r="LZ927" s="12"/>
      <c r="MA927" s="12"/>
      <c r="MB927" s="12"/>
      <c r="MC927" s="12"/>
      <c r="MD927" s="12"/>
      <c r="ME927" s="12"/>
      <c r="MF927" s="12"/>
      <c r="MG927" s="12"/>
      <c r="MH927" s="12"/>
      <c r="MI927" s="12"/>
      <c r="MJ927" s="12"/>
      <c r="MK927" s="12"/>
      <c r="ML927" s="12"/>
      <c r="MM927" s="12"/>
      <c r="MN927" s="12"/>
      <c r="MO927" s="12"/>
      <c r="MP927" s="12"/>
      <c r="MQ927" s="12"/>
      <c r="MR927" s="12"/>
      <c r="MS927" s="12"/>
      <c r="MT927" s="12"/>
      <c r="MU927" s="12"/>
      <c r="MV927" s="12"/>
      <c r="MW927" s="12"/>
      <c r="MX927" s="12"/>
      <c r="MY927" s="12"/>
      <c r="MZ927" s="12"/>
      <c r="NA927" s="12"/>
      <c r="NB927" s="12"/>
      <c r="NC927" s="12"/>
      <c r="ND927" s="12"/>
      <c r="NE927" s="12"/>
      <c r="NF927" s="12"/>
      <c r="NG927" s="12"/>
      <c r="NH927" s="12"/>
      <c r="NI927" s="12"/>
      <c r="NJ927" s="12"/>
      <c r="NK927" s="12"/>
      <c r="NL927" s="12"/>
      <c r="NM927" s="12"/>
      <c r="NN927" s="12"/>
      <c r="NO927" s="12"/>
      <c r="NP927" s="12"/>
      <c r="NQ927" s="12"/>
      <c r="NR927" s="12"/>
      <c r="NS927" s="12"/>
      <c r="NT927" s="12"/>
      <c r="NU927" s="12"/>
      <c r="NV927" s="12"/>
      <c r="NW927" s="12"/>
      <c r="NX927" s="12"/>
      <c r="NY927" s="12"/>
      <c r="NZ927" s="12"/>
      <c r="OA927" s="12"/>
      <c r="OB927" s="12"/>
      <c r="OC927" s="12"/>
      <c r="OD927" s="12"/>
      <c r="OE927" s="12"/>
      <c r="OF927" s="12"/>
      <c r="OG927" s="12"/>
      <c r="OH927" s="12"/>
      <c r="OI927" s="12"/>
      <c r="OJ927" s="12"/>
      <c r="OK927" s="12"/>
      <c r="OL927" s="12"/>
      <c r="OM927" s="12"/>
      <c r="ON927" s="12"/>
      <c r="OO927" s="12"/>
      <c r="OP927" s="12"/>
      <c r="OQ927" s="12"/>
      <c r="OR927" s="12"/>
      <c r="OS927" s="12"/>
      <c r="OT927" s="12"/>
      <c r="OU927" s="12"/>
      <c r="OV927" s="12"/>
      <c r="OW927" s="12"/>
      <c r="OX927" s="12"/>
      <c r="OY927" s="12"/>
      <c r="OZ927" s="12"/>
      <c r="PA927" s="12"/>
      <c r="PB927" s="12"/>
      <c r="PC927" s="12"/>
      <c r="PD927" s="12"/>
      <c r="PE927" s="12"/>
      <c r="PF927" s="12"/>
      <c r="PG927" s="12"/>
      <c r="PH927" s="12"/>
      <c r="PI927" s="12"/>
      <c r="PJ927" s="12"/>
      <c r="PK927" s="12"/>
      <c r="PL927" s="12"/>
      <c r="PM927" s="12"/>
      <c r="PN927" s="12"/>
      <c r="PO927" s="12"/>
      <c r="PP927" s="12"/>
    </row>
    <row r="928">
      <c r="A928" s="452"/>
      <c r="B928" s="45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  <c r="IB928" s="12"/>
      <c r="IC928" s="12"/>
      <c r="ID928" s="12"/>
      <c r="IE928" s="12"/>
      <c r="IF928" s="12"/>
      <c r="IG928" s="12"/>
      <c r="IH928" s="12"/>
      <c r="II928" s="12"/>
      <c r="IJ928" s="12"/>
      <c r="IK928" s="12"/>
      <c r="IL928" s="12"/>
      <c r="IM928" s="12"/>
      <c r="IN928" s="12"/>
      <c r="IO928" s="12"/>
      <c r="IP928" s="12"/>
      <c r="IQ928" s="12"/>
      <c r="IR928" s="12"/>
      <c r="IS928" s="12"/>
      <c r="IT928" s="12"/>
      <c r="IU928" s="12"/>
      <c r="IV928" s="12"/>
      <c r="IW928" s="12"/>
      <c r="IX928" s="12"/>
      <c r="IY928" s="12"/>
      <c r="IZ928" s="12"/>
      <c r="JA928" s="12"/>
      <c r="JB928" s="12"/>
      <c r="JC928" s="12"/>
      <c r="JD928" s="12"/>
      <c r="JE928" s="12"/>
      <c r="JF928" s="12"/>
      <c r="JG928" s="12"/>
      <c r="JH928" s="12"/>
      <c r="JI928" s="12"/>
      <c r="JJ928" s="12"/>
      <c r="JK928" s="12"/>
      <c r="JL928" s="12"/>
      <c r="JM928" s="12"/>
      <c r="JN928" s="12"/>
      <c r="JO928" s="12"/>
      <c r="JP928" s="12"/>
      <c r="JQ928" s="12"/>
      <c r="JR928" s="12"/>
      <c r="JS928" s="12"/>
      <c r="JT928" s="12"/>
      <c r="JU928" s="12"/>
      <c r="JV928" s="12"/>
      <c r="JW928" s="12"/>
      <c r="JX928" s="12"/>
      <c r="JY928" s="12"/>
      <c r="JZ928" s="12"/>
      <c r="KA928" s="12"/>
      <c r="KB928" s="12"/>
      <c r="KC928" s="12"/>
      <c r="KD928" s="12"/>
      <c r="KE928" s="12"/>
      <c r="KF928" s="12"/>
      <c r="KG928" s="12"/>
      <c r="KH928" s="12"/>
      <c r="KI928" s="12"/>
      <c r="KJ928" s="12"/>
      <c r="KK928" s="12"/>
      <c r="KL928" s="12"/>
      <c r="KM928" s="12"/>
      <c r="KN928" s="12"/>
      <c r="KO928" s="12"/>
      <c r="KP928" s="12"/>
      <c r="KQ928" s="12"/>
      <c r="KR928" s="12"/>
      <c r="KS928" s="12"/>
      <c r="KT928" s="12"/>
      <c r="KU928" s="12"/>
      <c r="KV928" s="12"/>
      <c r="KW928" s="12"/>
      <c r="KX928" s="12"/>
      <c r="KY928" s="12"/>
      <c r="KZ928" s="12"/>
      <c r="LA928" s="12"/>
      <c r="LB928" s="12"/>
      <c r="LC928" s="12"/>
      <c r="LD928" s="12"/>
      <c r="LE928" s="12"/>
      <c r="LF928" s="12"/>
      <c r="LG928" s="12"/>
      <c r="LH928" s="12"/>
      <c r="LI928" s="12"/>
      <c r="LJ928" s="12"/>
      <c r="LK928" s="12"/>
      <c r="LL928" s="12"/>
      <c r="LM928" s="12"/>
      <c r="LN928" s="12"/>
      <c r="LO928" s="12"/>
      <c r="LP928" s="12"/>
      <c r="LQ928" s="12"/>
      <c r="LR928" s="12"/>
      <c r="LS928" s="12"/>
      <c r="LT928" s="12"/>
      <c r="LU928" s="12"/>
      <c r="LV928" s="12"/>
      <c r="LW928" s="12"/>
      <c r="LX928" s="12"/>
      <c r="LY928" s="12"/>
      <c r="LZ928" s="12"/>
      <c r="MA928" s="12"/>
      <c r="MB928" s="12"/>
      <c r="MC928" s="12"/>
      <c r="MD928" s="12"/>
      <c r="ME928" s="12"/>
      <c r="MF928" s="12"/>
      <c r="MG928" s="12"/>
      <c r="MH928" s="12"/>
      <c r="MI928" s="12"/>
      <c r="MJ928" s="12"/>
      <c r="MK928" s="12"/>
      <c r="ML928" s="12"/>
      <c r="MM928" s="12"/>
      <c r="MN928" s="12"/>
      <c r="MO928" s="12"/>
      <c r="MP928" s="12"/>
      <c r="MQ928" s="12"/>
      <c r="MR928" s="12"/>
      <c r="MS928" s="12"/>
      <c r="MT928" s="12"/>
      <c r="MU928" s="12"/>
      <c r="MV928" s="12"/>
      <c r="MW928" s="12"/>
      <c r="MX928" s="12"/>
      <c r="MY928" s="12"/>
      <c r="MZ928" s="12"/>
      <c r="NA928" s="12"/>
      <c r="NB928" s="12"/>
      <c r="NC928" s="12"/>
      <c r="ND928" s="12"/>
      <c r="NE928" s="12"/>
      <c r="NF928" s="12"/>
      <c r="NG928" s="12"/>
      <c r="NH928" s="12"/>
      <c r="NI928" s="12"/>
      <c r="NJ928" s="12"/>
      <c r="NK928" s="12"/>
      <c r="NL928" s="12"/>
      <c r="NM928" s="12"/>
      <c r="NN928" s="12"/>
      <c r="NO928" s="12"/>
      <c r="NP928" s="12"/>
      <c r="NQ928" s="12"/>
      <c r="NR928" s="12"/>
      <c r="NS928" s="12"/>
      <c r="NT928" s="12"/>
      <c r="NU928" s="12"/>
      <c r="NV928" s="12"/>
      <c r="NW928" s="12"/>
      <c r="NX928" s="12"/>
      <c r="NY928" s="12"/>
      <c r="NZ928" s="12"/>
      <c r="OA928" s="12"/>
      <c r="OB928" s="12"/>
      <c r="OC928" s="12"/>
      <c r="OD928" s="12"/>
      <c r="OE928" s="12"/>
      <c r="OF928" s="12"/>
      <c r="OG928" s="12"/>
      <c r="OH928" s="12"/>
      <c r="OI928" s="12"/>
      <c r="OJ928" s="12"/>
      <c r="OK928" s="12"/>
      <c r="OL928" s="12"/>
      <c r="OM928" s="12"/>
      <c r="ON928" s="12"/>
      <c r="OO928" s="12"/>
      <c r="OP928" s="12"/>
      <c r="OQ928" s="12"/>
      <c r="OR928" s="12"/>
      <c r="OS928" s="12"/>
      <c r="OT928" s="12"/>
      <c r="OU928" s="12"/>
      <c r="OV928" s="12"/>
      <c r="OW928" s="12"/>
      <c r="OX928" s="12"/>
      <c r="OY928" s="12"/>
      <c r="OZ928" s="12"/>
      <c r="PA928" s="12"/>
      <c r="PB928" s="12"/>
      <c r="PC928" s="12"/>
      <c r="PD928" s="12"/>
      <c r="PE928" s="12"/>
      <c r="PF928" s="12"/>
      <c r="PG928" s="12"/>
      <c r="PH928" s="12"/>
      <c r="PI928" s="12"/>
      <c r="PJ928" s="12"/>
      <c r="PK928" s="12"/>
      <c r="PL928" s="12"/>
      <c r="PM928" s="12"/>
      <c r="PN928" s="12"/>
      <c r="PO928" s="12"/>
      <c r="PP928" s="12"/>
    </row>
    <row r="929">
      <c r="A929" s="452"/>
      <c r="B929" s="45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  <c r="HZ929" s="12"/>
      <c r="IA929" s="12"/>
      <c r="IB929" s="12"/>
      <c r="IC929" s="12"/>
      <c r="ID929" s="12"/>
      <c r="IE929" s="12"/>
      <c r="IF929" s="12"/>
      <c r="IG929" s="12"/>
      <c r="IH929" s="12"/>
      <c r="II929" s="12"/>
      <c r="IJ929" s="12"/>
      <c r="IK929" s="12"/>
      <c r="IL929" s="12"/>
      <c r="IM929" s="12"/>
      <c r="IN929" s="12"/>
      <c r="IO929" s="12"/>
      <c r="IP929" s="12"/>
      <c r="IQ929" s="12"/>
      <c r="IR929" s="12"/>
      <c r="IS929" s="12"/>
      <c r="IT929" s="12"/>
      <c r="IU929" s="12"/>
      <c r="IV929" s="12"/>
      <c r="IW929" s="12"/>
      <c r="IX929" s="12"/>
      <c r="IY929" s="12"/>
      <c r="IZ929" s="12"/>
      <c r="JA929" s="12"/>
      <c r="JB929" s="12"/>
      <c r="JC929" s="12"/>
      <c r="JD929" s="12"/>
      <c r="JE929" s="12"/>
      <c r="JF929" s="12"/>
      <c r="JG929" s="12"/>
      <c r="JH929" s="12"/>
      <c r="JI929" s="12"/>
      <c r="JJ929" s="12"/>
      <c r="JK929" s="12"/>
      <c r="JL929" s="12"/>
      <c r="JM929" s="12"/>
      <c r="JN929" s="12"/>
      <c r="JO929" s="12"/>
      <c r="JP929" s="12"/>
      <c r="JQ929" s="12"/>
      <c r="JR929" s="12"/>
      <c r="JS929" s="12"/>
      <c r="JT929" s="12"/>
      <c r="JU929" s="12"/>
      <c r="JV929" s="12"/>
      <c r="JW929" s="12"/>
      <c r="JX929" s="12"/>
      <c r="JY929" s="12"/>
      <c r="JZ929" s="12"/>
      <c r="KA929" s="12"/>
      <c r="KB929" s="12"/>
      <c r="KC929" s="12"/>
      <c r="KD929" s="12"/>
      <c r="KE929" s="12"/>
      <c r="KF929" s="12"/>
      <c r="KG929" s="12"/>
      <c r="KH929" s="12"/>
      <c r="KI929" s="12"/>
      <c r="KJ929" s="12"/>
      <c r="KK929" s="12"/>
      <c r="KL929" s="12"/>
      <c r="KM929" s="12"/>
      <c r="KN929" s="12"/>
      <c r="KO929" s="12"/>
      <c r="KP929" s="12"/>
      <c r="KQ929" s="12"/>
      <c r="KR929" s="12"/>
      <c r="KS929" s="12"/>
      <c r="KT929" s="12"/>
      <c r="KU929" s="12"/>
      <c r="KV929" s="12"/>
      <c r="KW929" s="12"/>
      <c r="KX929" s="12"/>
      <c r="KY929" s="12"/>
      <c r="KZ929" s="12"/>
      <c r="LA929" s="12"/>
      <c r="LB929" s="12"/>
      <c r="LC929" s="12"/>
      <c r="LD929" s="12"/>
      <c r="LE929" s="12"/>
      <c r="LF929" s="12"/>
      <c r="LG929" s="12"/>
      <c r="LH929" s="12"/>
      <c r="LI929" s="12"/>
      <c r="LJ929" s="12"/>
      <c r="LK929" s="12"/>
      <c r="LL929" s="12"/>
      <c r="LM929" s="12"/>
      <c r="LN929" s="12"/>
      <c r="LO929" s="12"/>
      <c r="LP929" s="12"/>
      <c r="LQ929" s="12"/>
      <c r="LR929" s="12"/>
      <c r="LS929" s="12"/>
      <c r="LT929" s="12"/>
      <c r="LU929" s="12"/>
      <c r="LV929" s="12"/>
      <c r="LW929" s="12"/>
      <c r="LX929" s="12"/>
      <c r="LY929" s="12"/>
      <c r="LZ929" s="12"/>
      <c r="MA929" s="12"/>
      <c r="MB929" s="12"/>
      <c r="MC929" s="12"/>
      <c r="MD929" s="12"/>
      <c r="ME929" s="12"/>
      <c r="MF929" s="12"/>
      <c r="MG929" s="12"/>
      <c r="MH929" s="12"/>
      <c r="MI929" s="12"/>
      <c r="MJ929" s="12"/>
      <c r="MK929" s="12"/>
      <c r="ML929" s="12"/>
      <c r="MM929" s="12"/>
      <c r="MN929" s="12"/>
      <c r="MO929" s="12"/>
      <c r="MP929" s="12"/>
      <c r="MQ929" s="12"/>
      <c r="MR929" s="12"/>
      <c r="MS929" s="12"/>
      <c r="MT929" s="12"/>
      <c r="MU929" s="12"/>
      <c r="MV929" s="12"/>
      <c r="MW929" s="12"/>
      <c r="MX929" s="12"/>
      <c r="MY929" s="12"/>
      <c r="MZ929" s="12"/>
      <c r="NA929" s="12"/>
      <c r="NB929" s="12"/>
      <c r="NC929" s="12"/>
      <c r="ND929" s="12"/>
      <c r="NE929" s="12"/>
      <c r="NF929" s="12"/>
      <c r="NG929" s="12"/>
      <c r="NH929" s="12"/>
      <c r="NI929" s="12"/>
      <c r="NJ929" s="12"/>
      <c r="NK929" s="12"/>
      <c r="NL929" s="12"/>
      <c r="NM929" s="12"/>
      <c r="NN929" s="12"/>
      <c r="NO929" s="12"/>
      <c r="NP929" s="12"/>
      <c r="NQ929" s="12"/>
      <c r="NR929" s="12"/>
      <c r="NS929" s="12"/>
      <c r="NT929" s="12"/>
      <c r="NU929" s="12"/>
      <c r="NV929" s="12"/>
      <c r="NW929" s="12"/>
      <c r="NX929" s="12"/>
      <c r="NY929" s="12"/>
      <c r="NZ929" s="12"/>
      <c r="OA929" s="12"/>
      <c r="OB929" s="12"/>
      <c r="OC929" s="12"/>
      <c r="OD929" s="12"/>
      <c r="OE929" s="12"/>
      <c r="OF929" s="12"/>
      <c r="OG929" s="12"/>
      <c r="OH929" s="12"/>
      <c r="OI929" s="12"/>
      <c r="OJ929" s="12"/>
      <c r="OK929" s="12"/>
      <c r="OL929" s="12"/>
      <c r="OM929" s="12"/>
      <c r="ON929" s="12"/>
      <c r="OO929" s="12"/>
      <c r="OP929" s="12"/>
      <c r="OQ929" s="12"/>
      <c r="OR929" s="12"/>
      <c r="OS929" s="12"/>
      <c r="OT929" s="12"/>
      <c r="OU929" s="12"/>
      <c r="OV929" s="12"/>
      <c r="OW929" s="12"/>
      <c r="OX929" s="12"/>
      <c r="OY929" s="12"/>
      <c r="OZ929" s="12"/>
      <c r="PA929" s="12"/>
      <c r="PB929" s="12"/>
      <c r="PC929" s="12"/>
      <c r="PD929" s="12"/>
      <c r="PE929" s="12"/>
      <c r="PF929" s="12"/>
      <c r="PG929" s="12"/>
      <c r="PH929" s="12"/>
      <c r="PI929" s="12"/>
      <c r="PJ929" s="12"/>
      <c r="PK929" s="12"/>
      <c r="PL929" s="12"/>
      <c r="PM929" s="12"/>
      <c r="PN929" s="12"/>
      <c r="PO929" s="12"/>
      <c r="PP929" s="12"/>
    </row>
    <row r="930">
      <c r="A930" s="452"/>
      <c r="B930" s="45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HY930" s="12"/>
      <c r="HZ930" s="12"/>
      <c r="IA930" s="12"/>
      <c r="IB930" s="12"/>
      <c r="IC930" s="12"/>
      <c r="ID930" s="12"/>
      <c r="IE930" s="12"/>
      <c r="IF930" s="12"/>
      <c r="IG930" s="12"/>
      <c r="IH930" s="12"/>
      <c r="II930" s="12"/>
      <c r="IJ930" s="12"/>
      <c r="IK930" s="12"/>
      <c r="IL930" s="12"/>
      <c r="IM930" s="12"/>
      <c r="IN930" s="12"/>
      <c r="IO930" s="12"/>
      <c r="IP930" s="12"/>
      <c r="IQ930" s="12"/>
      <c r="IR930" s="12"/>
      <c r="IS930" s="12"/>
      <c r="IT930" s="12"/>
      <c r="IU930" s="12"/>
      <c r="IV930" s="12"/>
      <c r="IW930" s="12"/>
      <c r="IX930" s="12"/>
      <c r="IY930" s="12"/>
      <c r="IZ930" s="12"/>
      <c r="JA930" s="12"/>
      <c r="JB930" s="12"/>
      <c r="JC930" s="12"/>
      <c r="JD930" s="12"/>
      <c r="JE930" s="12"/>
      <c r="JF930" s="12"/>
      <c r="JG930" s="12"/>
      <c r="JH930" s="12"/>
      <c r="JI930" s="12"/>
      <c r="JJ930" s="12"/>
      <c r="JK930" s="12"/>
      <c r="JL930" s="12"/>
      <c r="JM930" s="12"/>
      <c r="JN930" s="12"/>
      <c r="JO930" s="12"/>
      <c r="JP930" s="12"/>
      <c r="JQ930" s="12"/>
      <c r="JR930" s="12"/>
      <c r="JS930" s="12"/>
      <c r="JT930" s="12"/>
      <c r="JU930" s="12"/>
      <c r="JV930" s="12"/>
      <c r="JW930" s="12"/>
      <c r="JX930" s="12"/>
      <c r="JY930" s="12"/>
      <c r="JZ930" s="12"/>
      <c r="KA930" s="12"/>
      <c r="KB930" s="12"/>
      <c r="KC930" s="12"/>
      <c r="KD930" s="12"/>
      <c r="KE930" s="12"/>
      <c r="KF930" s="12"/>
      <c r="KG930" s="12"/>
      <c r="KH930" s="12"/>
      <c r="KI930" s="12"/>
      <c r="KJ930" s="12"/>
      <c r="KK930" s="12"/>
      <c r="KL930" s="12"/>
      <c r="KM930" s="12"/>
      <c r="KN930" s="12"/>
      <c r="KO930" s="12"/>
      <c r="KP930" s="12"/>
      <c r="KQ930" s="12"/>
      <c r="KR930" s="12"/>
      <c r="KS930" s="12"/>
      <c r="KT930" s="12"/>
      <c r="KU930" s="12"/>
      <c r="KV930" s="12"/>
      <c r="KW930" s="12"/>
      <c r="KX930" s="12"/>
      <c r="KY930" s="12"/>
      <c r="KZ930" s="12"/>
      <c r="LA930" s="12"/>
      <c r="LB930" s="12"/>
      <c r="LC930" s="12"/>
      <c r="LD930" s="12"/>
      <c r="LE930" s="12"/>
      <c r="LF930" s="12"/>
      <c r="LG930" s="12"/>
      <c r="LH930" s="12"/>
      <c r="LI930" s="12"/>
      <c r="LJ930" s="12"/>
      <c r="LK930" s="12"/>
      <c r="LL930" s="12"/>
      <c r="LM930" s="12"/>
      <c r="LN930" s="12"/>
      <c r="LO930" s="12"/>
      <c r="LP930" s="12"/>
      <c r="LQ930" s="12"/>
      <c r="LR930" s="12"/>
      <c r="LS930" s="12"/>
      <c r="LT930" s="12"/>
      <c r="LU930" s="12"/>
      <c r="LV930" s="12"/>
      <c r="LW930" s="12"/>
      <c r="LX930" s="12"/>
      <c r="LY930" s="12"/>
      <c r="LZ930" s="12"/>
      <c r="MA930" s="12"/>
      <c r="MB930" s="12"/>
      <c r="MC930" s="12"/>
      <c r="MD930" s="12"/>
      <c r="ME930" s="12"/>
      <c r="MF930" s="12"/>
      <c r="MG930" s="12"/>
      <c r="MH930" s="12"/>
      <c r="MI930" s="12"/>
      <c r="MJ930" s="12"/>
      <c r="MK930" s="12"/>
      <c r="ML930" s="12"/>
      <c r="MM930" s="12"/>
      <c r="MN930" s="12"/>
      <c r="MO930" s="12"/>
      <c r="MP930" s="12"/>
      <c r="MQ930" s="12"/>
      <c r="MR930" s="12"/>
      <c r="MS930" s="12"/>
      <c r="MT930" s="12"/>
      <c r="MU930" s="12"/>
      <c r="MV930" s="12"/>
      <c r="MW930" s="12"/>
      <c r="MX930" s="12"/>
      <c r="MY930" s="12"/>
      <c r="MZ930" s="12"/>
      <c r="NA930" s="12"/>
      <c r="NB930" s="12"/>
      <c r="NC930" s="12"/>
      <c r="ND930" s="12"/>
      <c r="NE930" s="12"/>
      <c r="NF930" s="12"/>
      <c r="NG930" s="12"/>
      <c r="NH930" s="12"/>
      <c r="NI930" s="12"/>
      <c r="NJ930" s="12"/>
      <c r="NK930" s="12"/>
      <c r="NL930" s="12"/>
      <c r="NM930" s="12"/>
      <c r="NN930" s="12"/>
      <c r="NO930" s="12"/>
      <c r="NP930" s="12"/>
      <c r="NQ930" s="12"/>
      <c r="NR930" s="12"/>
      <c r="NS930" s="12"/>
      <c r="NT930" s="12"/>
      <c r="NU930" s="12"/>
      <c r="NV930" s="12"/>
      <c r="NW930" s="12"/>
      <c r="NX930" s="12"/>
      <c r="NY930" s="12"/>
      <c r="NZ930" s="12"/>
      <c r="OA930" s="12"/>
      <c r="OB930" s="12"/>
      <c r="OC930" s="12"/>
      <c r="OD930" s="12"/>
      <c r="OE930" s="12"/>
      <c r="OF930" s="12"/>
      <c r="OG930" s="12"/>
      <c r="OH930" s="12"/>
      <c r="OI930" s="12"/>
      <c r="OJ930" s="12"/>
      <c r="OK930" s="12"/>
      <c r="OL930" s="12"/>
      <c r="OM930" s="12"/>
      <c r="ON930" s="12"/>
      <c r="OO930" s="12"/>
      <c r="OP930" s="12"/>
      <c r="OQ930" s="12"/>
      <c r="OR930" s="12"/>
      <c r="OS930" s="12"/>
      <c r="OT930" s="12"/>
      <c r="OU930" s="12"/>
      <c r="OV930" s="12"/>
      <c r="OW930" s="12"/>
      <c r="OX930" s="12"/>
      <c r="OY930" s="12"/>
      <c r="OZ930" s="12"/>
      <c r="PA930" s="12"/>
      <c r="PB930" s="12"/>
      <c r="PC930" s="12"/>
      <c r="PD930" s="12"/>
      <c r="PE930" s="12"/>
      <c r="PF930" s="12"/>
      <c r="PG930" s="12"/>
      <c r="PH930" s="12"/>
      <c r="PI930" s="12"/>
      <c r="PJ930" s="12"/>
      <c r="PK930" s="12"/>
      <c r="PL930" s="12"/>
      <c r="PM930" s="12"/>
      <c r="PN930" s="12"/>
      <c r="PO930" s="12"/>
      <c r="PP930" s="12"/>
    </row>
    <row r="931">
      <c r="A931" s="452"/>
      <c r="B931" s="45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12"/>
      <c r="GA931" s="12"/>
      <c r="GB931" s="12"/>
      <c r="GC931" s="12"/>
      <c r="GD931" s="12"/>
      <c r="GE931" s="12"/>
      <c r="GF931" s="12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12"/>
      <c r="HA931" s="12"/>
      <c r="HB931" s="12"/>
      <c r="HC931" s="12"/>
      <c r="HD931" s="12"/>
      <c r="HE931" s="12"/>
      <c r="HF931" s="12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HY931" s="12"/>
      <c r="HZ931" s="12"/>
      <c r="IA931" s="12"/>
      <c r="IB931" s="12"/>
      <c r="IC931" s="12"/>
      <c r="ID931" s="12"/>
      <c r="IE931" s="12"/>
      <c r="IF931" s="12"/>
      <c r="IG931" s="12"/>
      <c r="IH931" s="12"/>
      <c r="II931" s="12"/>
      <c r="IJ931" s="12"/>
      <c r="IK931" s="12"/>
      <c r="IL931" s="12"/>
      <c r="IM931" s="12"/>
      <c r="IN931" s="12"/>
      <c r="IO931" s="12"/>
      <c r="IP931" s="12"/>
      <c r="IQ931" s="12"/>
      <c r="IR931" s="12"/>
      <c r="IS931" s="12"/>
      <c r="IT931" s="12"/>
      <c r="IU931" s="12"/>
      <c r="IV931" s="12"/>
      <c r="IW931" s="12"/>
      <c r="IX931" s="12"/>
      <c r="IY931" s="12"/>
      <c r="IZ931" s="12"/>
      <c r="JA931" s="12"/>
      <c r="JB931" s="12"/>
      <c r="JC931" s="12"/>
      <c r="JD931" s="12"/>
      <c r="JE931" s="12"/>
      <c r="JF931" s="12"/>
      <c r="JG931" s="12"/>
      <c r="JH931" s="12"/>
      <c r="JI931" s="12"/>
      <c r="JJ931" s="12"/>
      <c r="JK931" s="12"/>
      <c r="JL931" s="12"/>
      <c r="JM931" s="12"/>
      <c r="JN931" s="12"/>
      <c r="JO931" s="12"/>
      <c r="JP931" s="12"/>
      <c r="JQ931" s="12"/>
      <c r="JR931" s="12"/>
      <c r="JS931" s="12"/>
      <c r="JT931" s="12"/>
      <c r="JU931" s="12"/>
      <c r="JV931" s="12"/>
      <c r="JW931" s="12"/>
      <c r="JX931" s="12"/>
      <c r="JY931" s="12"/>
      <c r="JZ931" s="12"/>
      <c r="KA931" s="12"/>
      <c r="KB931" s="12"/>
      <c r="KC931" s="12"/>
      <c r="KD931" s="12"/>
      <c r="KE931" s="12"/>
      <c r="KF931" s="12"/>
      <c r="KG931" s="12"/>
      <c r="KH931" s="12"/>
      <c r="KI931" s="12"/>
      <c r="KJ931" s="12"/>
      <c r="KK931" s="12"/>
      <c r="KL931" s="12"/>
      <c r="KM931" s="12"/>
      <c r="KN931" s="12"/>
      <c r="KO931" s="12"/>
      <c r="KP931" s="12"/>
      <c r="KQ931" s="12"/>
      <c r="KR931" s="12"/>
      <c r="KS931" s="12"/>
      <c r="KT931" s="12"/>
      <c r="KU931" s="12"/>
      <c r="KV931" s="12"/>
      <c r="KW931" s="12"/>
      <c r="KX931" s="12"/>
      <c r="KY931" s="12"/>
      <c r="KZ931" s="12"/>
      <c r="LA931" s="12"/>
      <c r="LB931" s="12"/>
      <c r="LC931" s="12"/>
      <c r="LD931" s="12"/>
      <c r="LE931" s="12"/>
      <c r="LF931" s="12"/>
      <c r="LG931" s="12"/>
      <c r="LH931" s="12"/>
      <c r="LI931" s="12"/>
      <c r="LJ931" s="12"/>
      <c r="LK931" s="12"/>
      <c r="LL931" s="12"/>
      <c r="LM931" s="12"/>
      <c r="LN931" s="12"/>
      <c r="LO931" s="12"/>
      <c r="LP931" s="12"/>
      <c r="LQ931" s="12"/>
      <c r="LR931" s="12"/>
      <c r="LS931" s="12"/>
      <c r="LT931" s="12"/>
      <c r="LU931" s="12"/>
      <c r="LV931" s="12"/>
      <c r="LW931" s="12"/>
      <c r="LX931" s="12"/>
      <c r="LY931" s="12"/>
      <c r="LZ931" s="12"/>
      <c r="MA931" s="12"/>
      <c r="MB931" s="12"/>
      <c r="MC931" s="12"/>
      <c r="MD931" s="12"/>
      <c r="ME931" s="12"/>
      <c r="MF931" s="12"/>
      <c r="MG931" s="12"/>
      <c r="MH931" s="12"/>
      <c r="MI931" s="12"/>
      <c r="MJ931" s="12"/>
      <c r="MK931" s="12"/>
      <c r="ML931" s="12"/>
      <c r="MM931" s="12"/>
      <c r="MN931" s="12"/>
      <c r="MO931" s="12"/>
      <c r="MP931" s="12"/>
      <c r="MQ931" s="12"/>
      <c r="MR931" s="12"/>
      <c r="MS931" s="12"/>
      <c r="MT931" s="12"/>
      <c r="MU931" s="12"/>
      <c r="MV931" s="12"/>
      <c r="MW931" s="12"/>
      <c r="MX931" s="12"/>
      <c r="MY931" s="12"/>
      <c r="MZ931" s="12"/>
      <c r="NA931" s="12"/>
      <c r="NB931" s="12"/>
      <c r="NC931" s="12"/>
      <c r="ND931" s="12"/>
      <c r="NE931" s="12"/>
      <c r="NF931" s="12"/>
      <c r="NG931" s="12"/>
      <c r="NH931" s="12"/>
      <c r="NI931" s="12"/>
      <c r="NJ931" s="12"/>
      <c r="NK931" s="12"/>
      <c r="NL931" s="12"/>
      <c r="NM931" s="12"/>
      <c r="NN931" s="12"/>
      <c r="NO931" s="12"/>
      <c r="NP931" s="12"/>
      <c r="NQ931" s="12"/>
      <c r="NR931" s="12"/>
      <c r="NS931" s="12"/>
      <c r="NT931" s="12"/>
      <c r="NU931" s="12"/>
      <c r="NV931" s="12"/>
      <c r="NW931" s="12"/>
      <c r="NX931" s="12"/>
      <c r="NY931" s="12"/>
      <c r="NZ931" s="12"/>
      <c r="OA931" s="12"/>
      <c r="OB931" s="12"/>
      <c r="OC931" s="12"/>
      <c r="OD931" s="12"/>
      <c r="OE931" s="12"/>
      <c r="OF931" s="12"/>
      <c r="OG931" s="12"/>
      <c r="OH931" s="12"/>
      <c r="OI931" s="12"/>
      <c r="OJ931" s="12"/>
      <c r="OK931" s="12"/>
      <c r="OL931" s="12"/>
      <c r="OM931" s="12"/>
      <c r="ON931" s="12"/>
      <c r="OO931" s="12"/>
      <c r="OP931" s="12"/>
      <c r="OQ931" s="12"/>
      <c r="OR931" s="12"/>
      <c r="OS931" s="12"/>
      <c r="OT931" s="12"/>
      <c r="OU931" s="12"/>
      <c r="OV931" s="12"/>
      <c r="OW931" s="12"/>
      <c r="OX931" s="12"/>
      <c r="OY931" s="12"/>
      <c r="OZ931" s="12"/>
      <c r="PA931" s="12"/>
      <c r="PB931" s="12"/>
      <c r="PC931" s="12"/>
      <c r="PD931" s="12"/>
      <c r="PE931" s="12"/>
      <c r="PF931" s="12"/>
      <c r="PG931" s="12"/>
      <c r="PH931" s="12"/>
      <c r="PI931" s="12"/>
      <c r="PJ931" s="12"/>
      <c r="PK931" s="12"/>
      <c r="PL931" s="12"/>
      <c r="PM931" s="12"/>
      <c r="PN931" s="12"/>
      <c r="PO931" s="12"/>
      <c r="PP931" s="12"/>
    </row>
    <row r="932">
      <c r="A932" s="452"/>
      <c r="B932" s="45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12"/>
      <c r="GA932" s="12"/>
      <c r="GB932" s="12"/>
      <c r="GC932" s="12"/>
      <c r="GD932" s="12"/>
      <c r="GE932" s="12"/>
      <c r="GF932" s="12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12"/>
      <c r="HA932" s="12"/>
      <c r="HB932" s="12"/>
      <c r="HC932" s="12"/>
      <c r="HD932" s="12"/>
      <c r="HE932" s="12"/>
      <c r="HF932" s="12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HY932" s="12"/>
      <c r="HZ932" s="12"/>
      <c r="IA932" s="12"/>
      <c r="IB932" s="12"/>
      <c r="IC932" s="12"/>
      <c r="ID932" s="12"/>
      <c r="IE932" s="12"/>
      <c r="IF932" s="12"/>
      <c r="IG932" s="12"/>
      <c r="IH932" s="12"/>
      <c r="II932" s="12"/>
      <c r="IJ932" s="12"/>
      <c r="IK932" s="12"/>
      <c r="IL932" s="12"/>
      <c r="IM932" s="12"/>
      <c r="IN932" s="12"/>
      <c r="IO932" s="12"/>
      <c r="IP932" s="12"/>
      <c r="IQ932" s="12"/>
      <c r="IR932" s="12"/>
      <c r="IS932" s="12"/>
      <c r="IT932" s="12"/>
      <c r="IU932" s="12"/>
      <c r="IV932" s="12"/>
      <c r="IW932" s="12"/>
      <c r="IX932" s="12"/>
      <c r="IY932" s="12"/>
      <c r="IZ932" s="12"/>
      <c r="JA932" s="12"/>
      <c r="JB932" s="12"/>
      <c r="JC932" s="12"/>
      <c r="JD932" s="12"/>
      <c r="JE932" s="12"/>
      <c r="JF932" s="12"/>
      <c r="JG932" s="12"/>
      <c r="JH932" s="12"/>
      <c r="JI932" s="12"/>
      <c r="JJ932" s="12"/>
      <c r="JK932" s="12"/>
      <c r="JL932" s="12"/>
      <c r="JM932" s="12"/>
      <c r="JN932" s="12"/>
      <c r="JO932" s="12"/>
      <c r="JP932" s="12"/>
      <c r="JQ932" s="12"/>
      <c r="JR932" s="12"/>
      <c r="JS932" s="12"/>
      <c r="JT932" s="12"/>
      <c r="JU932" s="12"/>
      <c r="JV932" s="12"/>
      <c r="JW932" s="12"/>
      <c r="JX932" s="12"/>
      <c r="JY932" s="12"/>
      <c r="JZ932" s="12"/>
      <c r="KA932" s="12"/>
      <c r="KB932" s="12"/>
      <c r="KC932" s="12"/>
      <c r="KD932" s="12"/>
      <c r="KE932" s="12"/>
      <c r="KF932" s="12"/>
      <c r="KG932" s="12"/>
      <c r="KH932" s="12"/>
      <c r="KI932" s="12"/>
      <c r="KJ932" s="12"/>
      <c r="KK932" s="12"/>
      <c r="KL932" s="12"/>
      <c r="KM932" s="12"/>
      <c r="KN932" s="12"/>
      <c r="KO932" s="12"/>
      <c r="KP932" s="12"/>
      <c r="KQ932" s="12"/>
      <c r="KR932" s="12"/>
      <c r="KS932" s="12"/>
      <c r="KT932" s="12"/>
      <c r="KU932" s="12"/>
      <c r="KV932" s="12"/>
      <c r="KW932" s="12"/>
      <c r="KX932" s="12"/>
      <c r="KY932" s="12"/>
      <c r="KZ932" s="12"/>
      <c r="LA932" s="12"/>
      <c r="LB932" s="12"/>
      <c r="LC932" s="12"/>
      <c r="LD932" s="12"/>
      <c r="LE932" s="12"/>
      <c r="LF932" s="12"/>
      <c r="LG932" s="12"/>
      <c r="LH932" s="12"/>
      <c r="LI932" s="12"/>
      <c r="LJ932" s="12"/>
      <c r="LK932" s="12"/>
      <c r="LL932" s="12"/>
      <c r="LM932" s="12"/>
      <c r="LN932" s="12"/>
      <c r="LO932" s="12"/>
      <c r="LP932" s="12"/>
      <c r="LQ932" s="12"/>
      <c r="LR932" s="12"/>
      <c r="LS932" s="12"/>
      <c r="LT932" s="12"/>
      <c r="LU932" s="12"/>
      <c r="LV932" s="12"/>
      <c r="LW932" s="12"/>
      <c r="LX932" s="12"/>
      <c r="LY932" s="12"/>
      <c r="LZ932" s="12"/>
      <c r="MA932" s="12"/>
      <c r="MB932" s="12"/>
      <c r="MC932" s="12"/>
      <c r="MD932" s="12"/>
      <c r="ME932" s="12"/>
      <c r="MF932" s="12"/>
      <c r="MG932" s="12"/>
      <c r="MH932" s="12"/>
      <c r="MI932" s="12"/>
      <c r="MJ932" s="12"/>
      <c r="MK932" s="12"/>
      <c r="ML932" s="12"/>
      <c r="MM932" s="12"/>
      <c r="MN932" s="12"/>
      <c r="MO932" s="12"/>
      <c r="MP932" s="12"/>
      <c r="MQ932" s="12"/>
      <c r="MR932" s="12"/>
      <c r="MS932" s="12"/>
      <c r="MT932" s="12"/>
      <c r="MU932" s="12"/>
      <c r="MV932" s="12"/>
      <c r="MW932" s="12"/>
      <c r="MX932" s="12"/>
      <c r="MY932" s="12"/>
      <c r="MZ932" s="12"/>
      <c r="NA932" s="12"/>
      <c r="NB932" s="12"/>
      <c r="NC932" s="12"/>
      <c r="ND932" s="12"/>
      <c r="NE932" s="12"/>
      <c r="NF932" s="12"/>
      <c r="NG932" s="12"/>
      <c r="NH932" s="12"/>
      <c r="NI932" s="12"/>
      <c r="NJ932" s="12"/>
      <c r="NK932" s="12"/>
      <c r="NL932" s="12"/>
      <c r="NM932" s="12"/>
      <c r="NN932" s="12"/>
      <c r="NO932" s="12"/>
      <c r="NP932" s="12"/>
      <c r="NQ932" s="12"/>
      <c r="NR932" s="12"/>
      <c r="NS932" s="12"/>
      <c r="NT932" s="12"/>
      <c r="NU932" s="12"/>
      <c r="NV932" s="12"/>
      <c r="NW932" s="12"/>
      <c r="NX932" s="12"/>
      <c r="NY932" s="12"/>
      <c r="NZ932" s="12"/>
      <c r="OA932" s="12"/>
      <c r="OB932" s="12"/>
      <c r="OC932" s="12"/>
      <c r="OD932" s="12"/>
      <c r="OE932" s="12"/>
      <c r="OF932" s="12"/>
      <c r="OG932" s="12"/>
      <c r="OH932" s="12"/>
      <c r="OI932" s="12"/>
      <c r="OJ932" s="12"/>
      <c r="OK932" s="12"/>
      <c r="OL932" s="12"/>
      <c r="OM932" s="12"/>
      <c r="ON932" s="12"/>
      <c r="OO932" s="12"/>
      <c r="OP932" s="12"/>
      <c r="OQ932" s="12"/>
      <c r="OR932" s="12"/>
      <c r="OS932" s="12"/>
      <c r="OT932" s="12"/>
      <c r="OU932" s="12"/>
      <c r="OV932" s="12"/>
      <c r="OW932" s="12"/>
      <c r="OX932" s="12"/>
      <c r="OY932" s="12"/>
      <c r="OZ932" s="12"/>
      <c r="PA932" s="12"/>
      <c r="PB932" s="12"/>
      <c r="PC932" s="12"/>
      <c r="PD932" s="12"/>
      <c r="PE932" s="12"/>
      <c r="PF932" s="12"/>
      <c r="PG932" s="12"/>
      <c r="PH932" s="12"/>
      <c r="PI932" s="12"/>
      <c r="PJ932" s="12"/>
      <c r="PK932" s="12"/>
      <c r="PL932" s="12"/>
      <c r="PM932" s="12"/>
      <c r="PN932" s="12"/>
      <c r="PO932" s="12"/>
      <c r="PP932" s="12"/>
    </row>
    <row r="933">
      <c r="A933" s="452"/>
      <c r="B933" s="45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12"/>
      <c r="GA933" s="12"/>
      <c r="GB933" s="12"/>
      <c r="GC933" s="12"/>
      <c r="GD933" s="12"/>
      <c r="GE933" s="12"/>
      <c r="GF933" s="12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12"/>
      <c r="HA933" s="12"/>
      <c r="HB933" s="12"/>
      <c r="HC933" s="12"/>
      <c r="HD933" s="12"/>
      <c r="HE933" s="12"/>
      <c r="HF933" s="12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HY933" s="12"/>
      <c r="HZ933" s="12"/>
      <c r="IA933" s="12"/>
      <c r="IB933" s="12"/>
      <c r="IC933" s="12"/>
      <c r="ID933" s="12"/>
      <c r="IE933" s="12"/>
      <c r="IF933" s="12"/>
      <c r="IG933" s="12"/>
      <c r="IH933" s="12"/>
      <c r="II933" s="12"/>
      <c r="IJ933" s="12"/>
      <c r="IK933" s="12"/>
      <c r="IL933" s="12"/>
      <c r="IM933" s="12"/>
      <c r="IN933" s="12"/>
      <c r="IO933" s="12"/>
      <c r="IP933" s="12"/>
      <c r="IQ933" s="12"/>
      <c r="IR933" s="12"/>
      <c r="IS933" s="12"/>
      <c r="IT933" s="12"/>
      <c r="IU933" s="12"/>
      <c r="IV933" s="12"/>
      <c r="IW933" s="12"/>
      <c r="IX933" s="12"/>
      <c r="IY933" s="12"/>
      <c r="IZ933" s="12"/>
      <c r="JA933" s="12"/>
      <c r="JB933" s="12"/>
      <c r="JC933" s="12"/>
      <c r="JD933" s="12"/>
      <c r="JE933" s="12"/>
      <c r="JF933" s="12"/>
      <c r="JG933" s="12"/>
      <c r="JH933" s="12"/>
      <c r="JI933" s="12"/>
      <c r="JJ933" s="12"/>
      <c r="JK933" s="12"/>
      <c r="JL933" s="12"/>
      <c r="JM933" s="12"/>
      <c r="JN933" s="12"/>
      <c r="JO933" s="12"/>
      <c r="JP933" s="12"/>
      <c r="JQ933" s="12"/>
      <c r="JR933" s="12"/>
      <c r="JS933" s="12"/>
      <c r="JT933" s="12"/>
      <c r="JU933" s="12"/>
      <c r="JV933" s="12"/>
      <c r="JW933" s="12"/>
      <c r="JX933" s="12"/>
      <c r="JY933" s="12"/>
      <c r="JZ933" s="12"/>
      <c r="KA933" s="12"/>
      <c r="KB933" s="12"/>
      <c r="KC933" s="12"/>
      <c r="KD933" s="12"/>
      <c r="KE933" s="12"/>
      <c r="KF933" s="12"/>
      <c r="KG933" s="12"/>
      <c r="KH933" s="12"/>
      <c r="KI933" s="12"/>
      <c r="KJ933" s="12"/>
      <c r="KK933" s="12"/>
      <c r="KL933" s="12"/>
      <c r="KM933" s="12"/>
      <c r="KN933" s="12"/>
      <c r="KO933" s="12"/>
      <c r="KP933" s="12"/>
      <c r="KQ933" s="12"/>
      <c r="KR933" s="12"/>
      <c r="KS933" s="12"/>
      <c r="KT933" s="12"/>
      <c r="KU933" s="12"/>
      <c r="KV933" s="12"/>
      <c r="KW933" s="12"/>
      <c r="KX933" s="12"/>
      <c r="KY933" s="12"/>
      <c r="KZ933" s="12"/>
      <c r="LA933" s="12"/>
      <c r="LB933" s="12"/>
      <c r="LC933" s="12"/>
      <c r="LD933" s="12"/>
      <c r="LE933" s="12"/>
      <c r="LF933" s="12"/>
      <c r="LG933" s="12"/>
      <c r="LH933" s="12"/>
      <c r="LI933" s="12"/>
      <c r="LJ933" s="12"/>
      <c r="LK933" s="12"/>
      <c r="LL933" s="12"/>
      <c r="LM933" s="12"/>
      <c r="LN933" s="12"/>
      <c r="LO933" s="12"/>
      <c r="LP933" s="12"/>
      <c r="LQ933" s="12"/>
      <c r="LR933" s="12"/>
      <c r="LS933" s="12"/>
      <c r="LT933" s="12"/>
      <c r="LU933" s="12"/>
      <c r="LV933" s="12"/>
      <c r="LW933" s="12"/>
      <c r="LX933" s="12"/>
      <c r="LY933" s="12"/>
      <c r="LZ933" s="12"/>
      <c r="MA933" s="12"/>
      <c r="MB933" s="12"/>
      <c r="MC933" s="12"/>
      <c r="MD933" s="12"/>
      <c r="ME933" s="12"/>
      <c r="MF933" s="12"/>
      <c r="MG933" s="12"/>
      <c r="MH933" s="12"/>
      <c r="MI933" s="12"/>
      <c r="MJ933" s="12"/>
      <c r="MK933" s="12"/>
      <c r="ML933" s="12"/>
      <c r="MM933" s="12"/>
      <c r="MN933" s="12"/>
      <c r="MO933" s="12"/>
      <c r="MP933" s="12"/>
      <c r="MQ933" s="12"/>
      <c r="MR933" s="12"/>
      <c r="MS933" s="12"/>
      <c r="MT933" s="12"/>
      <c r="MU933" s="12"/>
      <c r="MV933" s="12"/>
      <c r="MW933" s="12"/>
      <c r="MX933" s="12"/>
      <c r="MY933" s="12"/>
      <c r="MZ933" s="12"/>
      <c r="NA933" s="12"/>
      <c r="NB933" s="12"/>
      <c r="NC933" s="12"/>
      <c r="ND933" s="12"/>
      <c r="NE933" s="12"/>
      <c r="NF933" s="12"/>
      <c r="NG933" s="12"/>
      <c r="NH933" s="12"/>
      <c r="NI933" s="12"/>
      <c r="NJ933" s="12"/>
      <c r="NK933" s="12"/>
      <c r="NL933" s="12"/>
      <c r="NM933" s="12"/>
      <c r="NN933" s="12"/>
      <c r="NO933" s="12"/>
      <c r="NP933" s="12"/>
      <c r="NQ933" s="12"/>
      <c r="NR933" s="12"/>
      <c r="NS933" s="12"/>
      <c r="NT933" s="12"/>
      <c r="NU933" s="12"/>
      <c r="NV933" s="12"/>
      <c r="NW933" s="12"/>
      <c r="NX933" s="12"/>
      <c r="NY933" s="12"/>
      <c r="NZ933" s="12"/>
      <c r="OA933" s="12"/>
      <c r="OB933" s="12"/>
      <c r="OC933" s="12"/>
      <c r="OD933" s="12"/>
      <c r="OE933" s="12"/>
      <c r="OF933" s="12"/>
      <c r="OG933" s="12"/>
      <c r="OH933" s="12"/>
      <c r="OI933" s="12"/>
      <c r="OJ933" s="12"/>
      <c r="OK933" s="12"/>
      <c r="OL933" s="12"/>
      <c r="OM933" s="12"/>
      <c r="ON933" s="12"/>
      <c r="OO933" s="12"/>
      <c r="OP933" s="12"/>
      <c r="OQ933" s="12"/>
      <c r="OR933" s="12"/>
      <c r="OS933" s="12"/>
      <c r="OT933" s="12"/>
      <c r="OU933" s="12"/>
      <c r="OV933" s="12"/>
      <c r="OW933" s="12"/>
      <c r="OX933" s="12"/>
      <c r="OY933" s="12"/>
      <c r="OZ933" s="12"/>
      <c r="PA933" s="12"/>
      <c r="PB933" s="12"/>
      <c r="PC933" s="12"/>
      <c r="PD933" s="12"/>
      <c r="PE933" s="12"/>
      <c r="PF933" s="12"/>
      <c r="PG933" s="12"/>
      <c r="PH933" s="12"/>
      <c r="PI933" s="12"/>
      <c r="PJ933" s="12"/>
      <c r="PK933" s="12"/>
      <c r="PL933" s="12"/>
      <c r="PM933" s="12"/>
      <c r="PN933" s="12"/>
      <c r="PO933" s="12"/>
      <c r="PP933" s="12"/>
    </row>
    <row r="934">
      <c r="A934" s="452"/>
      <c r="B934" s="45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12"/>
      <c r="GA934" s="12"/>
      <c r="GB934" s="12"/>
      <c r="GC934" s="12"/>
      <c r="GD934" s="12"/>
      <c r="GE934" s="12"/>
      <c r="GF934" s="12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12"/>
      <c r="HA934" s="12"/>
      <c r="HB934" s="12"/>
      <c r="HC934" s="12"/>
      <c r="HD934" s="12"/>
      <c r="HE934" s="12"/>
      <c r="HF934" s="12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  <c r="HZ934" s="12"/>
      <c r="IA934" s="12"/>
      <c r="IB934" s="12"/>
      <c r="IC934" s="12"/>
      <c r="ID934" s="12"/>
      <c r="IE934" s="12"/>
      <c r="IF934" s="12"/>
      <c r="IG934" s="12"/>
      <c r="IH934" s="12"/>
      <c r="II934" s="12"/>
      <c r="IJ934" s="12"/>
      <c r="IK934" s="12"/>
      <c r="IL934" s="12"/>
      <c r="IM934" s="12"/>
      <c r="IN934" s="12"/>
      <c r="IO934" s="12"/>
      <c r="IP934" s="12"/>
      <c r="IQ934" s="12"/>
      <c r="IR934" s="12"/>
      <c r="IS934" s="12"/>
      <c r="IT934" s="12"/>
      <c r="IU934" s="12"/>
      <c r="IV934" s="12"/>
      <c r="IW934" s="12"/>
      <c r="IX934" s="12"/>
      <c r="IY934" s="12"/>
      <c r="IZ934" s="12"/>
      <c r="JA934" s="12"/>
      <c r="JB934" s="12"/>
      <c r="JC934" s="12"/>
      <c r="JD934" s="12"/>
      <c r="JE934" s="12"/>
      <c r="JF934" s="12"/>
      <c r="JG934" s="12"/>
      <c r="JH934" s="12"/>
      <c r="JI934" s="12"/>
      <c r="JJ934" s="12"/>
      <c r="JK934" s="12"/>
      <c r="JL934" s="12"/>
      <c r="JM934" s="12"/>
      <c r="JN934" s="12"/>
      <c r="JO934" s="12"/>
      <c r="JP934" s="12"/>
      <c r="JQ934" s="12"/>
      <c r="JR934" s="12"/>
      <c r="JS934" s="12"/>
      <c r="JT934" s="12"/>
      <c r="JU934" s="12"/>
      <c r="JV934" s="12"/>
      <c r="JW934" s="12"/>
      <c r="JX934" s="12"/>
      <c r="JY934" s="12"/>
      <c r="JZ934" s="12"/>
      <c r="KA934" s="12"/>
      <c r="KB934" s="12"/>
      <c r="KC934" s="12"/>
      <c r="KD934" s="12"/>
      <c r="KE934" s="12"/>
      <c r="KF934" s="12"/>
      <c r="KG934" s="12"/>
      <c r="KH934" s="12"/>
      <c r="KI934" s="12"/>
      <c r="KJ934" s="12"/>
      <c r="KK934" s="12"/>
      <c r="KL934" s="12"/>
      <c r="KM934" s="12"/>
      <c r="KN934" s="12"/>
      <c r="KO934" s="12"/>
      <c r="KP934" s="12"/>
      <c r="KQ934" s="12"/>
      <c r="KR934" s="12"/>
      <c r="KS934" s="12"/>
      <c r="KT934" s="12"/>
      <c r="KU934" s="12"/>
      <c r="KV934" s="12"/>
      <c r="KW934" s="12"/>
      <c r="KX934" s="12"/>
      <c r="KY934" s="12"/>
      <c r="KZ934" s="12"/>
      <c r="LA934" s="12"/>
      <c r="LB934" s="12"/>
      <c r="LC934" s="12"/>
      <c r="LD934" s="12"/>
      <c r="LE934" s="12"/>
      <c r="LF934" s="12"/>
      <c r="LG934" s="12"/>
      <c r="LH934" s="12"/>
      <c r="LI934" s="12"/>
      <c r="LJ934" s="12"/>
      <c r="LK934" s="12"/>
      <c r="LL934" s="12"/>
      <c r="LM934" s="12"/>
      <c r="LN934" s="12"/>
      <c r="LO934" s="12"/>
      <c r="LP934" s="12"/>
      <c r="LQ934" s="12"/>
      <c r="LR934" s="12"/>
      <c r="LS934" s="12"/>
      <c r="LT934" s="12"/>
      <c r="LU934" s="12"/>
      <c r="LV934" s="12"/>
      <c r="LW934" s="12"/>
      <c r="LX934" s="12"/>
      <c r="LY934" s="12"/>
      <c r="LZ934" s="12"/>
      <c r="MA934" s="12"/>
      <c r="MB934" s="12"/>
      <c r="MC934" s="12"/>
      <c r="MD934" s="12"/>
      <c r="ME934" s="12"/>
      <c r="MF934" s="12"/>
      <c r="MG934" s="12"/>
      <c r="MH934" s="12"/>
      <c r="MI934" s="12"/>
      <c r="MJ934" s="12"/>
      <c r="MK934" s="12"/>
      <c r="ML934" s="12"/>
      <c r="MM934" s="12"/>
      <c r="MN934" s="12"/>
      <c r="MO934" s="12"/>
      <c r="MP934" s="12"/>
      <c r="MQ934" s="12"/>
      <c r="MR934" s="12"/>
      <c r="MS934" s="12"/>
      <c r="MT934" s="12"/>
      <c r="MU934" s="12"/>
      <c r="MV934" s="12"/>
      <c r="MW934" s="12"/>
      <c r="MX934" s="12"/>
      <c r="MY934" s="12"/>
      <c r="MZ934" s="12"/>
      <c r="NA934" s="12"/>
      <c r="NB934" s="12"/>
      <c r="NC934" s="12"/>
      <c r="ND934" s="12"/>
      <c r="NE934" s="12"/>
      <c r="NF934" s="12"/>
      <c r="NG934" s="12"/>
      <c r="NH934" s="12"/>
      <c r="NI934" s="12"/>
      <c r="NJ934" s="12"/>
      <c r="NK934" s="12"/>
      <c r="NL934" s="12"/>
      <c r="NM934" s="12"/>
      <c r="NN934" s="12"/>
      <c r="NO934" s="12"/>
      <c r="NP934" s="12"/>
      <c r="NQ934" s="12"/>
      <c r="NR934" s="12"/>
      <c r="NS934" s="12"/>
      <c r="NT934" s="12"/>
      <c r="NU934" s="12"/>
      <c r="NV934" s="12"/>
      <c r="NW934" s="12"/>
      <c r="NX934" s="12"/>
      <c r="NY934" s="12"/>
      <c r="NZ934" s="12"/>
      <c r="OA934" s="12"/>
      <c r="OB934" s="12"/>
      <c r="OC934" s="12"/>
      <c r="OD934" s="12"/>
      <c r="OE934" s="12"/>
      <c r="OF934" s="12"/>
      <c r="OG934" s="12"/>
      <c r="OH934" s="12"/>
      <c r="OI934" s="12"/>
      <c r="OJ934" s="12"/>
      <c r="OK934" s="12"/>
      <c r="OL934" s="12"/>
      <c r="OM934" s="12"/>
      <c r="ON934" s="12"/>
      <c r="OO934" s="12"/>
      <c r="OP934" s="12"/>
      <c r="OQ934" s="12"/>
      <c r="OR934" s="12"/>
      <c r="OS934" s="12"/>
      <c r="OT934" s="12"/>
      <c r="OU934" s="12"/>
      <c r="OV934" s="12"/>
      <c r="OW934" s="12"/>
      <c r="OX934" s="12"/>
      <c r="OY934" s="12"/>
      <c r="OZ934" s="12"/>
      <c r="PA934" s="12"/>
      <c r="PB934" s="12"/>
      <c r="PC934" s="12"/>
      <c r="PD934" s="12"/>
      <c r="PE934" s="12"/>
      <c r="PF934" s="12"/>
      <c r="PG934" s="12"/>
      <c r="PH934" s="12"/>
      <c r="PI934" s="12"/>
      <c r="PJ934" s="12"/>
      <c r="PK934" s="12"/>
      <c r="PL934" s="12"/>
      <c r="PM934" s="12"/>
      <c r="PN934" s="12"/>
      <c r="PO934" s="12"/>
      <c r="PP934" s="12"/>
    </row>
    <row r="935">
      <c r="A935" s="452"/>
      <c r="B935" s="45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12"/>
      <c r="GA935" s="12"/>
      <c r="GB935" s="12"/>
      <c r="GC935" s="12"/>
      <c r="GD935" s="12"/>
      <c r="GE935" s="12"/>
      <c r="GF935" s="12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12"/>
      <c r="HA935" s="12"/>
      <c r="HB935" s="12"/>
      <c r="HC935" s="12"/>
      <c r="HD935" s="12"/>
      <c r="HE935" s="12"/>
      <c r="HF935" s="12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  <c r="HZ935" s="12"/>
      <c r="IA935" s="12"/>
      <c r="IB935" s="12"/>
      <c r="IC935" s="12"/>
      <c r="ID935" s="12"/>
      <c r="IE935" s="12"/>
      <c r="IF935" s="12"/>
      <c r="IG935" s="12"/>
      <c r="IH935" s="12"/>
      <c r="II935" s="12"/>
      <c r="IJ935" s="12"/>
      <c r="IK935" s="12"/>
      <c r="IL935" s="12"/>
      <c r="IM935" s="12"/>
      <c r="IN935" s="12"/>
      <c r="IO935" s="12"/>
      <c r="IP935" s="12"/>
      <c r="IQ935" s="12"/>
      <c r="IR935" s="12"/>
      <c r="IS935" s="12"/>
      <c r="IT935" s="12"/>
      <c r="IU935" s="12"/>
      <c r="IV935" s="12"/>
      <c r="IW935" s="12"/>
      <c r="IX935" s="12"/>
      <c r="IY935" s="12"/>
      <c r="IZ935" s="12"/>
      <c r="JA935" s="12"/>
      <c r="JB935" s="12"/>
      <c r="JC935" s="12"/>
      <c r="JD935" s="12"/>
      <c r="JE935" s="12"/>
      <c r="JF935" s="12"/>
      <c r="JG935" s="12"/>
      <c r="JH935" s="12"/>
      <c r="JI935" s="12"/>
      <c r="JJ935" s="12"/>
      <c r="JK935" s="12"/>
      <c r="JL935" s="12"/>
      <c r="JM935" s="12"/>
      <c r="JN935" s="12"/>
      <c r="JO935" s="12"/>
      <c r="JP935" s="12"/>
      <c r="JQ935" s="12"/>
      <c r="JR935" s="12"/>
      <c r="JS935" s="12"/>
      <c r="JT935" s="12"/>
      <c r="JU935" s="12"/>
      <c r="JV935" s="12"/>
      <c r="JW935" s="12"/>
      <c r="JX935" s="12"/>
      <c r="JY935" s="12"/>
      <c r="JZ935" s="12"/>
      <c r="KA935" s="12"/>
      <c r="KB935" s="12"/>
      <c r="KC935" s="12"/>
      <c r="KD935" s="12"/>
      <c r="KE935" s="12"/>
      <c r="KF935" s="12"/>
      <c r="KG935" s="12"/>
      <c r="KH935" s="12"/>
      <c r="KI935" s="12"/>
      <c r="KJ935" s="12"/>
      <c r="KK935" s="12"/>
      <c r="KL935" s="12"/>
      <c r="KM935" s="12"/>
      <c r="KN935" s="12"/>
      <c r="KO935" s="12"/>
      <c r="KP935" s="12"/>
      <c r="KQ935" s="12"/>
      <c r="KR935" s="12"/>
      <c r="KS935" s="12"/>
      <c r="KT935" s="12"/>
      <c r="KU935" s="12"/>
      <c r="KV935" s="12"/>
      <c r="KW935" s="12"/>
      <c r="KX935" s="12"/>
      <c r="KY935" s="12"/>
      <c r="KZ935" s="12"/>
      <c r="LA935" s="12"/>
      <c r="LB935" s="12"/>
      <c r="LC935" s="12"/>
      <c r="LD935" s="12"/>
      <c r="LE935" s="12"/>
      <c r="LF935" s="12"/>
      <c r="LG935" s="12"/>
      <c r="LH935" s="12"/>
      <c r="LI935" s="12"/>
      <c r="LJ935" s="12"/>
      <c r="LK935" s="12"/>
      <c r="LL935" s="12"/>
      <c r="LM935" s="12"/>
      <c r="LN935" s="12"/>
      <c r="LO935" s="12"/>
      <c r="LP935" s="12"/>
      <c r="LQ935" s="12"/>
      <c r="LR935" s="12"/>
      <c r="LS935" s="12"/>
      <c r="LT935" s="12"/>
      <c r="LU935" s="12"/>
      <c r="LV935" s="12"/>
      <c r="LW935" s="12"/>
      <c r="LX935" s="12"/>
      <c r="LY935" s="12"/>
      <c r="LZ935" s="12"/>
      <c r="MA935" s="12"/>
      <c r="MB935" s="12"/>
      <c r="MC935" s="12"/>
      <c r="MD935" s="12"/>
      <c r="ME935" s="12"/>
      <c r="MF935" s="12"/>
      <c r="MG935" s="12"/>
      <c r="MH935" s="12"/>
      <c r="MI935" s="12"/>
      <c r="MJ935" s="12"/>
      <c r="MK935" s="12"/>
      <c r="ML935" s="12"/>
      <c r="MM935" s="12"/>
      <c r="MN935" s="12"/>
      <c r="MO935" s="12"/>
      <c r="MP935" s="12"/>
      <c r="MQ935" s="12"/>
      <c r="MR935" s="12"/>
      <c r="MS935" s="12"/>
      <c r="MT935" s="12"/>
      <c r="MU935" s="12"/>
      <c r="MV935" s="12"/>
      <c r="MW935" s="12"/>
      <c r="MX935" s="12"/>
      <c r="MY935" s="12"/>
      <c r="MZ935" s="12"/>
      <c r="NA935" s="12"/>
      <c r="NB935" s="12"/>
      <c r="NC935" s="12"/>
      <c r="ND935" s="12"/>
      <c r="NE935" s="12"/>
      <c r="NF935" s="12"/>
      <c r="NG935" s="12"/>
      <c r="NH935" s="12"/>
      <c r="NI935" s="12"/>
      <c r="NJ935" s="12"/>
      <c r="NK935" s="12"/>
      <c r="NL935" s="12"/>
      <c r="NM935" s="12"/>
      <c r="NN935" s="12"/>
      <c r="NO935" s="12"/>
      <c r="NP935" s="12"/>
      <c r="NQ935" s="12"/>
      <c r="NR935" s="12"/>
      <c r="NS935" s="12"/>
      <c r="NT935" s="12"/>
      <c r="NU935" s="12"/>
      <c r="NV935" s="12"/>
      <c r="NW935" s="12"/>
      <c r="NX935" s="12"/>
      <c r="NY935" s="12"/>
      <c r="NZ935" s="12"/>
      <c r="OA935" s="12"/>
      <c r="OB935" s="12"/>
      <c r="OC935" s="12"/>
      <c r="OD935" s="12"/>
      <c r="OE935" s="12"/>
      <c r="OF935" s="12"/>
      <c r="OG935" s="12"/>
      <c r="OH935" s="12"/>
      <c r="OI935" s="12"/>
      <c r="OJ935" s="12"/>
      <c r="OK935" s="12"/>
      <c r="OL935" s="12"/>
      <c r="OM935" s="12"/>
      <c r="ON935" s="12"/>
      <c r="OO935" s="12"/>
      <c r="OP935" s="12"/>
      <c r="OQ935" s="12"/>
      <c r="OR935" s="12"/>
      <c r="OS935" s="12"/>
      <c r="OT935" s="12"/>
      <c r="OU935" s="12"/>
      <c r="OV935" s="12"/>
      <c r="OW935" s="12"/>
      <c r="OX935" s="12"/>
      <c r="OY935" s="12"/>
      <c r="OZ935" s="12"/>
      <c r="PA935" s="12"/>
      <c r="PB935" s="12"/>
      <c r="PC935" s="12"/>
      <c r="PD935" s="12"/>
      <c r="PE935" s="12"/>
      <c r="PF935" s="12"/>
      <c r="PG935" s="12"/>
      <c r="PH935" s="12"/>
      <c r="PI935" s="12"/>
      <c r="PJ935" s="12"/>
      <c r="PK935" s="12"/>
      <c r="PL935" s="12"/>
      <c r="PM935" s="12"/>
      <c r="PN935" s="12"/>
      <c r="PO935" s="12"/>
      <c r="PP935" s="12"/>
    </row>
    <row r="936">
      <c r="A936" s="452"/>
      <c r="B936" s="45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  <c r="HT936" s="12"/>
      <c r="HU936" s="12"/>
      <c r="HV936" s="12"/>
      <c r="HW936" s="12"/>
      <c r="HX936" s="12"/>
      <c r="HY936" s="12"/>
      <c r="HZ936" s="12"/>
      <c r="IA936" s="12"/>
      <c r="IB936" s="12"/>
      <c r="IC936" s="12"/>
      <c r="ID936" s="12"/>
      <c r="IE936" s="12"/>
      <c r="IF936" s="12"/>
      <c r="IG936" s="12"/>
      <c r="IH936" s="12"/>
      <c r="II936" s="12"/>
      <c r="IJ936" s="12"/>
      <c r="IK936" s="12"/>
      <c r="IL936" s="12"/>
      <c r="IM936" s="12"/>
      <c r="IN936" s="12"/>
      <c r="IO936" s="12"/>
      <c r="IP936" s="12"/>
      <c r="IQ936" s="12"/>
      <c r="IR936" s="12"/>
      <c r="IS936" s="12"/>
      <c r="IT936" s="12"/>
      <c r="IU936" s="12"/>
      <c r="IV936" s="12"/>
      <c r="IW936" s="12"/>
      <c r="IX936" s="12"/>
      <c r="IY936" s="12"/>
      <c r="IZ936" s="12"/>
      <c r="JA936" s="12"/>
      <c r="JB936" s="12"/>
      <c r="JC936" s="12"/>
      <c r="JD936" s="12"/>
      <c r="JE936" s="12"/>
      <c r="JF936" s="12"/>
      <c r="JG936" s="12"/>
      <c r="JH936" s="12"/>
      <c r="JI936" s="12"/>
      <c r="JJ936" s="12"/>
      <c r="JK936" s="12"/>
      <c r="JL936" s="12"/>
      <c r="JM936" s="12"/>
      <c r="JN936" s="12"/>
      <c r="JO936" s="12"/>
      <c r="JP936" s="12"/>
      <c r="JQ936" s="12"/>
      <c r="JR936" s="12"/>
      <c r="JS936" s="12"/>
      <c r="JT936" s="12"/>
      <c r="JU936" s="12"/>
      <c r="JV936" s="12"/>
      <c r="JW936" s="12"/>
      <c r="JX936" s="12"/>
      <c r="JY936" s="12"/>
      <c r="JZ936" s="12"/>
      <c r="KA936" s="12"/>
      <c r="KB936" s="12"/>
      <c r="KC936" s="12"/>
      <c r="KD936" s="12"/>
      <c r="KE936" s="12"/>
      <c r="KF936" s="12"/>
      <c r="KG936" s="12"/>
      <c r="KH936" s="12"/>
      <c r="KI936" s="12"/>
      <c r="KJ936" s="12"/>
      <c r="KK936" s="12"/>
      <c r="KL936" s="12"/>
      <c r="KM936" s="12"/>
      <c r="KN936" s="12"/>
      <c r="KO936" s="12"/>
      <c r="KP936" s="12"/>
      <c r="KQ936" s="12"/>
      <c r="KR936" s="12"/>
      <c r="KS936" s="12"/>
      <c r="KT936" s="12"/>
      <c r="KU936" s="12"/>
      <c r="KV936" s="12"/>
      <c r="KW936" s="12"/>
      <c r="KX936" s="12"/>
      <c r="KY936" s="12"/>
      <c r="KZ936" s="12"/>
      <c r="LA936" s="12"/>
      <c r="LB936" s="12"/>
      <c r="LC936" s="12"/>
      <c r="LD936" s="12"/>
      <c r="LE936" s="12"/>
      <c r="LF936" s="12"/>
      <c r="LG936" s="12"/>
      <c r="LH936" s="12"/>
      <c r="LI936" s="12"/>
      <c r="LJ936" s="12"/>
      <c r="LK936" s="12"/>
      <c r="LL936" s="12"/>
      <c r="LM936" s="12"/>
      <c r="LN936" s="12"/>
      <c r="LO936" s="12"/>
      <c r="LP936" s="12"/>
      <c r="LQ936" s="12"/>
      <c r="LR936" s="12"/>
      <c r="LS936" s="12"/>
      <c r="LT936" s="12"/>
      <c r="LU936" s="12"/>
      <c r="LV936" s="12"/>
      <c r="LW936" s="12"/>
      <c r="LX936" s="12"/>
      <c r="LY936" s="12"/>
      <c r="LZ936" s="12"/>
      <c r="MA936" s="12"/>
      <c r="MB936" s="12"/>
      <c r="MC936" s="12"/>
      <c r="MD936" s="12"/>
      <c r="ME936" s="12"/>
      <c r="MF936" s="12"/>
      <c r="MG936" s="12"/>
      <c r="MH936" s="12"/>
      <c r="MI936" s="12"/>
      <c r="MJ936" s="12"/>
      <c r="MK936" s="12"/>
      <c r="ML936" s="12"/>
      <c r="MM936" s="12"/>
      <c r="MN936" s="12"/>
      <c r="MO936" s="12"/>
      <c r="MP936" s="12"/>
      <c r="MQ936" s="12"/>
      <c r="MR936" s="12"/>
      <c r="MS936" s="12"/>
      <c r="MT936" s="12"/>
      <c r="MU936" s="12"/>
      <c r="MV936" s="12"/>
      <c r="MW936" s="12"/>
      <c r="MX936" s="12"/>
      <c r="MY936" s="12"/>
      <c r="MZ936" s="12"/>
      <c r="NA936" s="12"/>
      <c r="NB936" s="12"/>
      <c r="NC936" s="12"/>
      <c r="ND936" s="12"/>
      <c r="NE936" s="12"/>
      <c r="NF936" s="12"/>
      <c r="NG936" s="12"/>
      <c r="NH936" s="12"/>
      <c r="NI936" s="12"/>
      <c r="NJ936" s="12"/>
      <c r="NK936" s="12"/>
      <c r="NL936" s="12"/>
      <c r="NM936" s="12"/>
      <c r="NN936" s="12"/>
      <c r="NO936" s="12"/>
      <c r="NP936" s="12"/>
      <c r="NQ936" s="12"/>
      <c r="NR936" s="12"/>
      <c r="NS936" s="12"/>
      <c r="NT936" s="12"/>
      <c r="NU936" s="12"/>
      <c r="NV936" s="12"/>
      <c r="NW936" s="12"/>
      <c r="NX936" s="12"/>
      <c r="NY936" s="12"/>
      <c r="NZ936" s="12"/>
      <c r="OA936" s="12"/>
      <c r="OB936" s="12"/>
      <c r="OC936" s="12"/>
      <c r="OD936" s="12"/>
      <c r="OE936" s="12"/>
      <c r="OF936" s="12"/>
      <c r="OG936" s="12"/>
      <c r="OH936" s="12"/>
      <c r="OI936" s="12"/>
      <c r="OJ936" s="12"/>
      <c r="OK936" s="12"/>
      <c r="OL936" s="12"/>
      <c r="OM936" s="12"/>
      <c r="ON936" s="12"/>
      <c r="OO936" s="12"/>
      <c r="OP936" s="12"/>
      <c r="OQ936" s="12"/>
      <c r="OR936" s="12"/>
      <c r="OS936" s="12"/>
      <c r="OT936" s="12"/>
      <c r="OU936" s="12"/>
      <c r="OV936" s="12"/>
      <c r="OW936" s="12"/>
      <c r="OX936" s="12"/>
      <c r="OY936" s="12"/>
      <c r="OZ936" s="12"/>
      <c r="PA936" s="12"/>
      <c r="PB936" s="12"/>
      <c r="PC936" s="12"/>
      <c r="PD936" s="12"/>
      <c r="PE936" s="12"/>
      <c r="PF936" s="12"/>
      <c r="PG936" s="12"/>
      <c r="PH936" s="12"/>
      <c r="PI936" s="12"/>
      <c r="PJ936" s="12"/>
      <c r="PK936" s="12"/>
      <c r="PL936" s="12"/>
      <c r="PM936" s="12"/>
      <c r="PN936" s="12"/>
      <c r="PO936" s="12"/>
      <c r="PP936" s="12"/>
    </row>
    <row r="937">
      <c r="A937" s="452"/>
      <c r="B937" s="45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  <c r="HZ937" s="12"/>
      <c r="IA937" s="12"/>
      <c r="IB937" s="12"/>
      <c r="IC937" s="12"/>
      <c r="ID937" s="12"/>
      <c r="IE937" s="12"/>
      <c r="IF937" s="12"/>
      <c r="IG937" s="12"/>
      <c r="IH937" s="12"/>
      <c r="II937" s="12"/>
      <c r="IJ937" s="12"/>
      <c r="IK937" s="12"/>
      <c r="IL937" s="12"/>
      <c r="IM937" s="12"/>
      <c r="IN937" s="12"/>
      <c r="IO937" s="12"/>
      <c r="IP937" s="12"/>
      <c r="IQ937" s="12"/>
      <c r="IR937" s="12"/>
      <c r="IS937" s="12"/>
      <c r="IT937" s="12"/>
      <c r="IU937" s="12"/>
      <c r="IV937" s="12"/>
      <c r="IW937" s="12"/>
      <c r="IX937" s="12"/>
      <c r="IY937" s="12"/>
      <c r="IZ937" s="12"/>
      <c r="JA937" s="12"/>
      <c r="JB937" s="12"/>
      <c r="JC937" s="12"/>
      <c r="JD937" s="12"/>
      <c r="JE937" s="12"/>
      <c r="JF937" s="12"/>
      <c r="JG937" s="12"/>
      <c r="JH937" s="12"/>
      <c r="JI937" s="12"/>
      <c r="JJ937" s="12"/>
      <c r="JK937" s="12"/>
      <c r="JL937" s="12"/>
      <c r="JM937" s="12"/>
      <c r="JN937" s="12"/>
      <c r="JO937" s="12"/>
      <c r="JP937" s="12"/>
      <c r="JQ937" s="12"/>
      <c r="JR937" s="12"/>
      <c r="JS937" s="12"/>
      <c r="JT937" s="12"/>
      <c r="JU937" s="12"/>
      <c r="JV937" s="12"/>
      <c r="JW937" s="12"/>
      <c r="JX937" s="12"/>
      <c r="JY937" s="12"/>
      <c r="JZ937" s="12"/>
      <c r="KA937" s="12"/>
      <c r="KB937" s="12"/>
      <c r="KC937" s="12"/>
      <c r="KD937" s="12"/>
      <c r="KE937" s="12"/>
      <c r="KF937" s="12"/>
      <c r="KG937" s="12"/>
      <c r="KH937" s="12"/>
      <c r="KI937" s="12"/>
      <c r="KJ937" s="12"/>
      <c r="KK937" s="12"/>
      <c r="KL937" s="12"/>
      <c r="KM937" s="12"/>
      <c r="KN937" s="12"/>
      <c r="KO937" s="12"/>
      <c r="KP937" s="12"/>
      <c r="KQ937" s="12"/>
      <c r="KR937" s="12"/>
      <c r="KS937" s="12"/>
      <c r="KT937" s="12"/>
      <c r="KU937" s="12"/>
      <c r="KV937" s="12"/>
      <c r="KW937" s="12"/>
      <c r="KX937" s="12"/>
      <c r="KY937" s="12"/>
      <c r="KZ937" s="12"/>
      <c r="LA937" s="12"/>
      <c r="LB937" s="12"/>
      <c r="LC937" s="12"/>
      <c r="LD937" s="12"/>
      <c r="LE937" s="12"/>
      <c r="LF937" s="12"/>
      <c r="LG937" s="12"/>
      <c r="LH937" s="12"/>
      <c r="LI937" s="12"/>
      <c r="LJ937" s="12"/>
      <c r="LK937" s="12"/>
      <c r="LL937" s="12"/>
      <c r="LM937" s="12"/>
      <c r="LN937" s="12"/>
      <c r="LO937" s="12"/>
      <c r="LP937" s="12"/>
      <c r="LQ937" s="12"/>
      <c r="LR937" s="12"/>
      <c r="LS937" s="12"/>
      <c r="LT937" s="12"/>
      <c r="LU937" s="12"/>
      <c r="LV937" s="12"/>
      <c r="LW937" s="12"/>
      <c r="LX937" s="12"/>
      <c r="LY937" s="12"/>
      <c r="LZ937" s="12"/>
      <c r="MA937" s="12"/>
      <c r="MB937" s="12"/>
      <c r="MC937" s="12"/>
      <c r="MD937" s="12"/>
      <c r="ME937" s="12"/>
      <c r="MF937" s="12"/>
      <c r="MG937" s="12"/>
      <c r="MH937" s="12"/>
      <c r="MI937" s="12"/>
      <c r="MJ937" s="12"/>
      <c r="MK937" s="12"/>
      <c r="ML937" s="12"/>
      <c r="MM937" s="12"/>
      <c r="MN937" s="12"/>
      <c r="MO937" s="12"/>
      <c r="MP937" s="12"/>
      <c r="MQ937" s="12"/>
      <c r="MR937" s="12"/>
      <c r="MS937" s="12"/>
      <c r="MT937" s="12"/>
      <c r="MU937" s="12"/>
      <c r="MV937" s="12"/>
      <c r="MW937" s="12"/>
      <c r="MX937" s="12"/>
      <c r="MY937" s="12"/>
      <c r="MZ937" s="12"/>
      <c r="NA937" s="12"/>
      <c r="NB937" s="12"/>
      <c r="NC937" s="12"/>
      <c r="ND937" s="12"/>
      <c r="NE937" s="12"/>
      <c r="NF937" s="12"/>
      <c r="NG937" s="12"/>
      <c r="NH937" s="12"/>
      <c r="NI937" s="12"/>
      <c r="NJ937" s="12"/>
      <c r="NK937" s="12"/>
      <c r="NL937" s="12"/>
      <c r="NM937" s="12"/>
      <c r="NN937" s="12"/>
      <c r="NO937" s="12"/>
      <c r="NP937" s="12"/>
      <c r="NQ937" s="12"/>
      <c r="NR937" s="12"/>
      <c r="NS937" s="12"/>
      <c r="NT937" s="12"/>
      <c r="NU937" s="12"/>
      <c r="NV937" s="12"/>
      <c r="NW937" s="12"/>
      <c r="NX937" s="12"/>
      <c r="NY937" s="12"/>
      <c r="NZ937" s="12"/>
      <c r="OA937" s="12"/>
      <c r="OB937" s="12"/>
      <c r="OC937" s="12"/>
      <c r="OD937" s="12"/>
      <c r="OE937" s="12"/>
      <c r="OF937" s="12"/>
      <c r="OG937" s="12"/>
      <c r="OH937" s="12"/>
      <c r="OI937" s="12"/>
      <c r="OJ937" s="12"/>
      <c r="OK937" s="12"/>
      <c r="OL937" s="12"/>
      <c r="OM937" s="12"/>
      <c r="ON937" s="12"/>
      <c r="OO937" s="12"/>
      <c r="OP937" s="12"/>
      <c r="OQ937" s="12"/>
      <c r="OR937" s="12"/>
      <c r="OS937" s="12"/>
      <c r="OT937" s="12"/>
      <c r="OU937" s="12"/>
      <c r="OV937" s="12"/>
      <c r="OW937" s="12"/>
      <c r="OX937" s="12"/>
      <c r="OY937" s="12"/>
      <c r="OZ937" s="12"/>
      <c r="PA937" s="12"/>
      <c r="PB937" s="12"/>
      <c r="PC937" s="12"/>
      <c r="PD937" s="12"/>
      <c r="PE937" s="12"/>
      <c r="PF937" s="12"/>
      <c r="PG937" s="12"/>
      <c r="PH937" s="12"/>
      <c r="PI937" s="12"/>
      <c r="PJ937" s="12"/>
      <c r="PK937" s="12"/>
      <c r="PL937" s="12"/>
      <c r="PM937" s="12"/>
      <c r="PN937" s="12"/>
      <c r="PO937" s="12"/>
      <c r="PP937" s="12"/>
    </row>
    <row r="938">
      <c r="A938" s="452"/>
      <c r="B938" s="45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  <c r="HZ938" s="12"/>
      <c r="IA938" s="12"/>
      <c r="IB938" s="12"/>
      <c r="IC938" s="12"/>
      <c r="ID938" s="12"/>
      <c r="IE938" s="12"/>
      <c r="IF938" s="12"/>
      <c r="IG938" s="12"/>
      <c r="IH938" s="12"/>
      <c r="II938" s="12"/>
      <c r="IJ938" s="12"/>
      <c r="IK938" s="12"/>
      <c r="IL938" s="12"/>
      <c r="IM938" s="12"/>
      <c r="IN938" s="12"/>
      <c r="IO938" s="12"/>
      <c r="IP938" s="12"/>
      <c r="IQ938" s="12"/>
      <c r="IR938" s="12"/>
      <c r="IS938" s="12"/>
      <c r="IT938" s="12"/>
      <c r="IU938" s="12"/>
      <c r="IV938" s="12"/>
      <c r="IW938" s="12"/>
      <c r="IX938" s="12"/>
      <c r="IY938" s="12"/>
      <c r="IZ938" s="12"/>
      <c r="JA938" s="12"/>
      <c r="JB938" s="12"/>
      <c r="JC938" s="12"/>
      <c r="JD938" s="12"/>
      <c r="JE938" s="12"/>
      <c r="JF938" s="12"/>
      <c r="JG938" s="12"/>
      <c r="JH938" s="12"/>
      <c r="JI938" s="12"/>
      <c r="JJ938" s="12"/>
      <c r="JK938" s="12"/>
      <c r="JL938" s="12"/>
      <c r="JM938" s="12"/>
      <c r="JN938" s="12"/>
      <c r="JO938" s="12"/>
      <c r="JP938" s="12"/>
      <c r="JQ938" s="12"/>
      <c r="JR938" s="12"/>
      <c r="JS938" s="12"/>
      <c r="JT938" s="12"/>
      <c r="JU938" s="12"/>
      <c r="JV938" s="12"/>
      <c r="JW938" s="12"/>
      <c r="JX938" s="12"/>
      <c r="JY938" s="12"/>
      <c r="JZ938" s="12"/>
      <c r="KA938" s="12"/>
      <c r="KB938" s="12"/>
      <c r="KC938" s="12"/>
      <c r="KD938" s="12"/>
      <c r="KE938" s="12"/>
      <c r="KF938" s="12"/>
      <c r="KG938" s="12"/>
      <c r="KH938" s="12"/>
      <c r="KI938" s="12"/>
      <c r="KJ938" s="12"/>
      <c r="KK938" s="12"/>
      <c r="KL938" s="12"/>
      <c r="KM938" s="12"/>
      <c r="KN938" s="12"/>
      <c r="KO938" s="12"/>
      <c r="KP938" s="12"/>
      <c r="KQ938" s="12"/>
      <c r="KR938" s="12"/>
      <c r="KS938" s="12"/>
      <c r="KT938" s="12"/>
      <c r="KU938" s="12"/>
      <c r="KV938" s="12"/>
      <c r="KW938" s="12"/>
      <c r="KX938" s="12"/>
      <c r="KY938" s="12"/>
      <c r="KZ938" s="12"/>
      <c r="LA938" s="12"/>
      <c r="LB938" s="12"/>
      <c r="LC938" s="12"/>
      <c r="LD938" s="12"/>
      <c r="LE938" s="12"/>
      <c r="LF938" s="12"/>
      <c r="LG938" s="12"/>
      <c r="LH938" s="12"/>
      <c r="LI938" s="12"/>
      <c r="LJ938" s="12"/>
      <c r="LK938" s="12"/>
      <c r="LL938" s="12"/>
      <c r="LM938" s="12"/>
      <c r="LN938" s="12"/>
      <c r="LO938" s="12"/>
      <c r="LP938" s="12"/>
      <c r="LQ938" s="12"/>
      <c r="LR938" s="12"/>
      <c r="LS938" s="12"/>
      <c r="LT938" s="12"/>
      <c r="LU938" s="12"/>
      <c r="LV938" s="12"/>
      <c r="LW938" s="12"/>
      <c r="LX938" s="12"/>
      <c r="LY938" s="12"/>
      <c r="LZ938" s="12"/>
      <c r="MA938" s="12"/>
      <c r="MB938" s="12"/>
      <c r="MC938" s="12"/>
      <c r="MD938" s="12"/>
      <c r="ME938" s="12"/>
      <c r="MF938" s="12"/>
      <c r="MG938" s="12"/>
      <c r="MH938" s="12"/>
      <c r="MI938" s="12"/>
      <c r="MJ938" s="12"/>
      <c r="MK938" s="12"/>
      <c r="ML938" s="12"/>
      <c r="MM938" s="12"/>
      <c r="MN938" s="12"/>
      <c r="MO938" s="12"/>
      <c r="MP938" s="12"/>
      <c r="MQ938" s="12"/>
      <c r="MR938" s="12"/>
      <c r="MS938" s="12"/>
      <c r="MT938" s="12"/>
      <c r="MU938" s="12"/>
      <c r="MV938" s="12"/>
      <c r="MW938" s="12"/>
      <c r="MX938" s="12"/>
      <c r="MY938" s="12"/>
      <c r="MZ938" s="12"/>
      <c r="NA938" s="12"/>
      <c r="NB938" s="12"/>
      <c r="NC938" s="12"/>
      <c r="ND938" s="12"/>
      <c r="NE938" s="12"/>
      <c r="NF938" s="12"/>
      <c r="NG938" s="12"/>
      <c r="NH938" s="12"/>
      <c r="NI938" s="12"/>
      <c r="NJ938" s="12"/>
      <c r="NK938" s="12"/>
      <c r="NL938" s="12"/>
      <c r="NM938" s="12"/>
      <c r="NN938" s="12"/>
      <c r="NO938" s="12"/>
      <c r="NP938" s="12"/>
      <c r="NQ938" s="12"/>
      <c r="NR938" s="12"/>
      <c r="NS938" s="12"/>
      <c r="NT938" s="12"/>
      <c r="NU938" s="12"/>
      <c r="NV938" s="12"/>
      <c r="NW938" s="12"/>
      <c r="NX938" s="12"/>
      <c r="NY938" s="12"/>
      <c r="NZ938" s="12"/>
      <c r="OA938" s="12"/>
      <c r="OB938" s="12"/>
      <c r="OC938" s="12"/>
      <c r="OD938" s="12"/>
      <c r="OE938" s="12"/>
      <c r="OF938" s="12"/>
      <c r="OG938" s="12"/>
      <c r="OH938" s="12"/>
      <c r="OI938" s="12"/>
      <c r="OJ938" s="12"/>
      <c r="OK938" s="12"/>
      <c r="OL938" s="12"/>
      <c r="OM938" s="12"/>
      <c r="ON938" s="12"/>
      <c r="OO938" s="12"/>
      <c r="OP938" s="12"/>
      <c r="OQ938" s="12"/>
      <c r="OR938" s="12"/>
      <c r="OS938" s="12"/>
      <c r="OT938" s="12"/>
      <c r="OU938" s="12"/>
      <c r="OV938" s="12"/>
      <c r="OW938" s="12"/>
      <c r="OX938" s="12"/>
      <c r="OY938" s="12"/>
      <c r="OZ938" s="12"/>
      <c r="PA938" s="12"/>
      <c r="PB938" s="12"/>
      <c r="PC938" s="12"/>
      <c r="PD938" s="12"/>
      <c r="PE938" s="12"/>
      <c r="PF938" s="12"/>
      <c r="PG938" s="12"/>
      <c r="PH938" s="12"/>
      <c r="PI938" s="12"/>
      <c r="PJ938" s="12"/>
      <c r="PK938" s="12"/>
      <c r="PL938" s="12"/>
      <c r="PM938" s="12"/>
      <c r="PN938" s="12"/>
      <c r="PO938" s="12"/>
      <c r="PP938" s="12"/>
    </row>
    <row r="939">
      <c r="A939" s="452"/>
      <c r="B939" s="45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  <c r="HT939" s="12"/>
      <c r="HU939" s="12"/>
      <c r="HV939" s="12"/>
      <c r="HW939" s="12"/>
      <c r="HX939" s="12"/>
      <c r="HY939" s="12"/>
      <c r="HZ939" s="12"/>
      <c r="IA939" s="12"/>
      <c r="IB939" s="12"/>
      <c r="IC939" s="12"/>
      <c r="ID939" s="12"/>
      <c r="IE939" s="12"/>
      <c r="IF939" s="12"/>
      <c r="IG939" s="12"/>
      <c r="IH939" s="12"/>
      <c r="II939" s="12"/>
      <c r="IJ939" s="12"/>
      <c r="IK939" s="12"/>
      <c r="IL939" s="12"/>
      <c r="IM939" s="12"/>
      <c r="IN939" s="12"/>
      <c r="IO939" s="12"/>
      <c r="IP939" s="12"/>
      <c r="IQ939" s="12"/>
      <c r="IR939" s="12"/>
      <c r="IS939" s="12"/>
      <c r="IT939" s="12"/>
      <c r="IU939" s="12"/>
      <c r="IV939" s="12"/>
      <c r="IW939" s="12"/>
      <c r="IX939" s="12"/>
      <c r="IY939" s="12"/>
      <c r="IZ939" s="12"/>
      <c r="JA939" s="12"/>
      <c r="JB939" s="12"/>
      <c r="JC939" s="12"/>
      <c r="JD939" s="12"/>
      <c r="JE939" s="12"/>
      <c r="JF939" s="12"/>
      <c r="JG939" s="12"/>
      <c r="JH939" s="12"/>
      <c r="JI939" s="12"/>
      <c r="JJ939" s="12"/>
      <c r="JK939" s="12"/>
      <c r="JL939" s="12"/>
      <c r="JM939" s="12"/>
      <c r="JN939" s="12"/>
      <c r="JO939" s="12"/>
      <c r="JP939" s="12"/>
      <c r="JQ939" s="12"/>
      <c r="JR939" s="12"/>
      <c r="JS939" s="12"/>
      <c r="JT939" s="12"/>
      <c r="JU939" s="12"/>
      <c r="JV939" s="12"/>
      <c r="JW939" s="12"/>
      <c r="JX939" s="12"/>
      <c r="JY939" s="12"/>
      <c r="JZ939" s="12"/>
      <c r="KA939" s="12"/>
      <c r="KB939" s="12"/>
      <c r="KC939" s="12"/>
      <c r="KD939" s="12"/>
      <c r="KE939" s="12"/>
      <c r="KF939" s="12"/>
      <c r="KG939" s="12"/>
      <c r="KH939" s="12"/>
      <c r="KI939" s="12"/>
      <c r="KJ939" s="12"/>
      <c r="KK939" s="12"/>
      <c r="KL939" s="12"/>
      <c r="KM939" s="12"/>
      <c r="KN939" s="12"/>
      <c r="KO939" s="12"/>
      <c r="KP939" s="12"/>
      <c r="KQ939" s="12"/>
      <c r="KR939" s="12"/>
      <c r="KS939" s="12"/>
      <c r="KT939" s="12"/>
      <c r="KU939" s="12"/>
      <c r="KV939" s="12"/>
      <c r="KW939" s="12"/>
      <c r="KX939" s="12"/>
      <c r="KY939" s="12"/>
      <c r="KZ939" s="12"/>
      <c r="LA939" s="12"/>
      <c r="LB939" s="12"/>
      <c r="LC939" s="12"/>
      <c r="LD939" s="12"/>
      <c r="LE939" s="12"/>
      <c r="LF939" s="12"/>
      <c r="LG939" s="12"/>
      <c r="LH939" s="12"/>
      <c r="LI939" s="12"/>
      <c r="LJ939" s="12"/>
      <c r="LK939" s="12"/>
      <c r="LL939" s="12"/>
      <c r="LM939" s="12"/>
      <c r="LN939" s="12"/>
      <c r="LO939" s="12"/>
      <c r="LP939" s="12"/>
      <c r="LQ939" s="12"/>
      <c r="LR939" s="12"/>
      <c r="LS939" s="12"/>
      <c r="LT939" s="12"/>
      <c r="LU939" s="12"/>
      <c r="LV939" s="12"/>
      <c r="LW939" s="12"/>
      <c r="LX939" s="12"/>
      <c r="LY939" s="12"/>
      <c r="LZ939" s="12"/>
      <c r="MA939" s="12"/>
      <c r="MB939" s="12"/>
      <c r="MC939" s="12"/>
      <c r="MD939" s="12"/>
      <c r="ME939" s="12"/>
      <c r="MF939" s="12"/>
      <c r="MG939" s="12"/>
      <c r="MH939" s="12"/>
      <c r="MI939" s="12"/>
      <c r="MJ939" s="12"/>
      <c r="MK939" s="12"/>
      <c r="ML939" s="12"/>
      <c r="MM939" s="12"/>
      <c r="MN939" s="12"/>
      <c r="MO939" s="12"/>
      <c r="MP939" s="12"/>
      <c r="MQ939" s="12"/>
      <c r="MR939" s="12"/>
      <c r="MS939" s="12"/>
      <c r="MT939" s="12"/>
      <c r="MU939" s="12"/>
      <c r="MV939" s="12"/>
      <c r="MW939" s="12"/>
      <c r="MX939" s="12"/>
      <c r="MY939" s="12"/>
      <c r="MZ939" s="12"/>
      <c r="NA939" s="12"/>
      <c r="NB939" s="12"/>
      <c r="NC939" s="12"/>
      <c r="ND939" s="12"/>
      <c r="NE939" s="12"/>
      <c r="NF939" s="12"/>
      <c r="NG939" s="12"/>
      <c r="NH939" s="12"/>
      <c r="NI939" s="12"/>
      <c r="NJ939" s="12"/>
      <c r="NK939" s="12"/>
      <c r="NL939" s="12"/>
      <c r="NM939" s="12"/>
      <c r="NN939" s="12"/>
      <c r="NO939" s="12"/>
      <c r="NP939" s="12"/>
      <c r="NQ939" s="12"/>
      <c r="NR939" s="12"/>
      <c r="NS939" s="12"/>
      <c r="NT939" s="12"/>
      <c r="NU939" s="12"/>
      <c r="NV939" s="12"/>
      <c r="NW939" s="12"/>
      <c r="NX939" s="12"/>
      <c r="NY939" s="12"/>
      <c r="NZ939" s="12"/>
      <c r="OA939" s="12"/>
      <c r="OB939" s="12"/>
      <c r="OC939" s="12"/>
      <c r="OD939" s="12"/>
      <c r="OE939" s="12"/>
      <c r="OF939" s="12"/>
      <c r="OG939" s="12"/>
      <c r="OH939" s="12"/>
      <c r="OI939" s="12"/>
      <c r="OJ939" s="12"/>
      <c r="OK939" s="12"/>
      <c r="OL939" s="12"/>
      <c r="OM939" s="12"/>
      <c r="ON939" s="12"/>
      <c r="OO939" s="12"/>
      <c r="OP939" s="12"/>
      <c r="OQ939" s="12"/>
      <c r="OR939" s="12"/>
      <c r="OS939" s="12"/>
      <c r="OT939" s="12"/>
      <c r="OU939" s="12"/>
      <c r="OV939" s="12"/>
      <c r="OW939" s="12"/>
      <c r="OX939" s="12"/>
      <c r="OY939" s="12"/>
      <c r="OZ939" s="12"/>
      <c r="PA939" s="12"/>
      <c r="PB939" s="12"/>
      <c r="PC939" s="12"/>
      <c r="PD939" s="12"/>
      <c r="PE939" s="12"/>
      <c r="PF939" s="12"/>
      <c r="PG939" s="12"/>
      <c r="PH939" s="12"/>
      <c r="PI939" s="12"/>
      <c r="PJ939" s="12"/>
      <c r="PK939" s="12"/>
      <c r="PL939" s="12"/>
      <c r="PM939" s="12"/>
      <c r="PN939" s="12"/>
      <c r="PO939" s="12"/>
      <c r="PP939" s="12"/>
    </row>
    <row r="940">
      <c r="A940" s="452"/>
      <c r="B940" s="45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12"/>
      <c r="GA940" s="12"/>
      <c r="GB940" s="12"/>
      <c r="GC940" s="12"/>
      <c r="GD940" s="12"/>
      <c r="GE940" s="12"/>
      <c r="GF940" s="12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12"/>
      <c r="HA940" s="12"/>
      <c r="HB940" s="12"/>
      <c r="HC940" s="12"/>
      <c r="HD940" s="12"/>
      <c r="HE940" s="12"/>
      <c r="HF940" s="12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  <c r="HZ940" s="12"/>
      <c r="IA940" s="12"/>
      <c r="IB940" s="12"/>
      <c r="IC940" s="12"/>
      <c r="ID940" s="12"/>
      <c r="IE940" s="12"/>
      <c r="IF940" s="12"/>
      <c r="IG940" s="12"/>
      <c r="IH940" s="12"/>
      <c r="II940" s="12"/>
      <c r="IJ940" s="12"/>
      <c r="IK940" s="12"/>
      <c r="IL940" s="12"/>
      <c r="IM940" s="12"/>
      <c r="IN940" s="12"/>
      <c r="IO940" s="12"/>
      <c r="IP940" s="12"/>
      <c r="IQ940" s="12"/>
      <c r="IR940" s="12"/>
      <c r="IS940" s="12"/>
      <c r="IT940" s="12"/>
      <c r="IU940" s="12"/>
      <c r="IV940" s="12"/>
      <c r="IW940" s="12"/>
      <c r="IX940" s="12"/>
      <c r="IY940" s="12"/>
      <c r="IZ940" s="12"/>
      <c r="JA940" s="12"/>
      <c r="JB940" s="12"/>
      <c r="JC940" s="12"/>
      <c r="JD940" s="12"/>
      <c r="JE940" s="12"/>
      <c r="JF940" s="12"/>
      <c r="JG940" s="12"/>
      <c r="JH940" s="12"/>
      <c r="JI940" s="12"/>
      <c r="JJ940" s="12"/>
      <c r="JK940" s="12"/>
      <c r="JL940" s="12"/>
      <c r="JM940" s="12"/>
      <c r="JN940" s="12"/>
      <c r="JO940" s="12"/>
      <c r="JP940" s="12"/>
      <c r="JQ940" s="12"/>
      <c r="JR940" s="12"/>
      <c r="JS940" s="12"/>
      <c r="JT940" s="12"/>
      <c r="JU940" s="12"/>
      <c r="JV940" s="12"/>
      <c r="JW940" s="12"/>
      <c r="JX940" s="12"/>
      <c r="JY940" s="12"/>
      <c r="JZ940" s="12"/>
      <c r="KA940" s="12"/>
      <c r="KB940" s="12"/>
      <c r="KC940" s="12"/>
      <c r="KD940" s="12"/>
      <c r="KE940" s="12"/>
      <c r="KF940" s="12"/>
      <c r="KG940" s="12"/>
      <c r="KH940" s="12"/>
      <c r="KI940" s="12"/>
      <c r="KJ940" s="12"/>
      <c r="KK940" s="12"/>
      <c r="KL940" s="12"/>
      <c r="KM940" s="12"/>
      <c r="KN940" s="12"/>
      <c r="KO940" s="12"/>
      <c r="KP940" s="12"/>
      <c r="KQ940" s="12"/>
      <c r="KR940" s="12"/>
      <c r="KS940" s="12"/>
      <c r="KT940" s="12"/>
      <c r="KU940" s="12"/>
      <c r="KV940" s="12"/>
      <c r="KW940" s="12"/>
      <c r="KX940" s="12"/>
      <c r="KY940" s="12"/>
      <c r="KZ940" s="12"/>
      <c r="LA940" s="12"/>
      <c r="LB940" s="12"/>
      <c r="LC940" s="12"/>
      <c r="LD940" s="12"/>
      <c r="LE940" s="12"/>
      <c r="LF940" s="12"/>
      <c r="LG940" s="12"/>
      <c r="LH940" s="12"/>
      <c r="LI940" s="12"/>
      <c r="LJ940" s="12"/>
      <c r="LK940" s="12"/>
      <c r="LL940" s="12"/>
      <c r="LM940" s="12"/>
      <c r="LN940" s="12"/>
      <c r="LO940" s="12"/>
      <c r="LP940" s="12"/>
      <c r="LQ940" s="12"/>
      <c r="LR940" s="12"/>
      <c r="LS940" s="12"/>
      <c r="LT940" s="12"/>
      <c r="LU940" s="12"/>
      <c r="LV940" s="12"/>
      <c r="LW940" s="12"/>
      <c r="LX940" s="12"/>
      <c r="LY940" s="12"/>
      <c r="LZ940" s="12"/>
      <c r="MA940" s="12"/>
      <c r="MB940" s="12"/>
      <c r="MC940" s="12"/>
      <c r="MD940" s="12"/>
      <c r="ME940" s="12"/>
      <c r="MF940" s="12"/>
      <c r="MG940" s="12"/>
      <c r="MH940" s="12"/>
      <c r="MI940" s="12"/>
      <c r="MJ940" s="12"/>
      <c r="MK940" s="12"/>
      <c r="ML940" s="12"/>
      <c r="MM940" s="12"/>
      <c r="MN940" s="12"/>
      <c r="MO940" s="12"/>
      <c r="MP940" s="12"/>
      <c r="MQ940" s="12"/>
      <c r="MR940" s="12"/>
      <c r="MS940" s="12"/>
      <c r="MT940" s="12"/>
      <c r="MU940" s="12"/>
      <c r="MV940" s="12"/>
      <c r="MW940" s="12"/>
      <c r="MX940" s="12"/>
      <c r="MY940" s="12"/>
      <c r="MZ940" s="12"/>
      <c r="NA940" s="12"/>
      <c r="NB940" s="12"/>
      <c r="NC940" s="12"/>
      <c r="ND940" s="12"/>
      <c r="NE940" s="12"/>
      <c r="NF940" s="12"/>
      <c r="NG940" s="12"/>
      <c r="NH940" s="12"/>
      <c r="NI940" s="12"/>
      <c r="NJ940" s="12"/>
      <c r="NK940" s="12"/>
      <c r="NL940" s="12"/>
      <c r="NM940" s="12"/>
      <c r="NN940" s="12"/>
      <c r="NO940" s="12"/>
      <c r="NP940" s="12"/>
      <c r="NQ940" s="12"/>
      <c r="NR940" s="12"/>
      <c r="NS940" s="12"/>
      <c r="NT940" s="12"/>
      <c r="NU940" s="12"/>
      <c r="NV940" s="12"/>
      <c r="NW940" s="12"/>
      <c r="NX940" s="12"/>
      <c r="NY940" s="12"/>
      <c r="NZ940" s="12"/>
      <c r="OA940" s="12"/>
      <c r="OB940" s="12"/>
      <c r="OC940" s="12"/>
      <c r="OD940" s="12"/>
      <c r="OE940" s="12"/>
      <c r="OF940" s="12"/>
      <c r="OG940" s="12"/>
      <c r="OH940" s="12"/>
      <c r="OI940" s="12"/>
      <c r="OJ940" s="12"/>
      <c r="OK940" s="12"/>
      <c r="OL940" s="12"/>
      <c r="OM940" s="12"/>
      <c r="ON940" s="12"/>
      <c r="OO940" s="12"/>
      <c r="OP940" s="12"/>
      <c r="OQ940" s="12"/>
      <c r="OR940" s="12"/>
      <c r="OS940" s="12"/>
      <c r="OT940" s="12"/>
      <c r="OU940" s="12"/>
      <c r="OV940" s="12"/>
      <c r="OW940" s="12"/>
      <c r="OX940" s="12"/>
      <c r="OY940" s="12"/>
      <c r="OZ940" s="12"/>
      <c r="PA940" s="12"/>
      <c r="PB940" s="12"/>
      <c r="PC940" s="12"/>
      <c r="PD940" s="12"/>
      <c r="PE940" s="12"/>
      <c r="PF940" s="12"/>
      <c r="PG940" s="12"/>
      <c r="PH940" s="12"/>
      <c r="PI940" s="12"/>
      <c r="PJ940" s="12"/>
      <c r="PK940" s="12"/>
      <c r="PL940" s="12"/>
      <c r="PM940" s="12"/>
      <c r="PN940" s="12"/>
      <c r="PO940" s="12"/>
      <c r="PP940" s="12"/>
    </row>
    <row r="941">
      <c r="A941" s="452"/>
      <c r="B941" s="45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  <c r="HT941" s="12"/>
      <c r="HU941" s="12"/>
      <c r="HV941" s="12"/>
      <c r="HW941" s="12"/>
      <c r="HX941" s="12"/>
      <c r="HY941" s="12"/>
      <c r="HZ941" s="12"/>
      <c r="IA941" s="12"/>
      <c r="IB941" s="12"/>
      <c r="IC941" s="12"/>
      <c r="ID941" s="12"/>
      <c r="IE941" s="12"/>
      <c r="IF941" s="12"/>
      <c r="IG941" s="12"/>
      <c r="IH941" s="12"/>
      <c r="II941" s="12"/>
      <c r="IJ941" s="12"/>
      <c r="IK941" s="12"/>
      <c r="IL941" s="12"/>
      <c r="IM941" s="12"/>
      <c r="IN941" s="12"/>
      <c r="IO941" s="12"/>
      <c r="IP941" s="12"/>
      <c r="IQ941" s="12"/>
      <c r="IR941" s="12"/>
      <c r="IS941" s="12"/>
      <c r="IT941" s="12"/>
      <c r="IU941" s="12"/>
      <c r="IV941" s="12"/>
      <c r="IW941" s="12"/>
      <c r="IX941" s="12"/>
      <c r="IY941" s="12"/>
      <c r="IZ941" s="12"/>
      <c r="JA941" s="12"/>
      <c r="JB941" s="12"/>
      <c r="JC941" s="12"/>
      <c r="JD941" s="12"/>
      <c r="JE941" s="12"/>
      <c r="JF941" s="12"/>
      <c r="JG941" s="12"/>
      <c r="JH941" s="12"/>
      <c r="JI941" s="12"/>
      <c r="JJ941" s="12"/>
      <c r="JK941" s="12"/>
      <c r="JL941" s="12"/>
      <c r="JM941" s="12"/>
      <c r="JN941" s="12"/>
      <c r="JO941" s="12"/>
      <c r="JP941" s="12"/>
      <c r="JQ941" s="12"/>
      <c r="JR941" s="12"/>
      <c r="JS941" s="12"/>
      <c r="JT941" s="12"/>
      <c r="JU941" s="12"/>
      <c r="JV941" s="12"/>
      <c r="JW941" s="12"/>
      <c r="JX941" s="12"/>
      <c r="JY941" s="12"/>
      <c r="JZ941" s="12"/>
      <c r="KA941" s="12"/>
      <c r="KB941" s="12"/>
      <c r="KC941" s="12"/>
      <c r="KD941" s="12"/>
      <c r="KE941" s="12"/>
      <c r="KF941" s="12"/>
      <c r="KG941" s="12"/>
      <c r="KH941" s="12"/>
      <c r="KI941" s="12"/>
      <c r="KJ941" s="12"/>
      <c r="KK941" s="12"/>
      <c r="KL941" s="12"/>
      <c r="KM941" s="12"/>
      <c r="KN941" s="12"/>
      <c r="KO941" s="12"/>
      <c r="KP941" s="12"/>
      <c r="KQ941" s="12"/>
      <c r="KR941" s="12"/>
      <c r="KS941" s="12"/>
      <c r="KT941" s="12"/>
      <c r="KU941" s="12"/>
      <c r="KV941" s="12"/>
      <c r="KW941" s="12"/>
      <c r="KX941" s="12"/>
      <c r="KY941" s="12"/>
      <c r="KZ941" s="12"/>
      <c r="LA941" s="12"/>
      <c r="LB941" s="12"/>
      <c r="LC941" s="12"/>
      <c r="LD941" s="12"/>
      <c r="LE941" s="12"/>
      <c r="LF941" s="12"/>
      <c r="LG941" s="12"/>
      <c r="LH941" s="12"/>
      <c r="LI941" s="12"/>
      <c r="LJ941" s="12"/>
      <c r="LK941" s="12"/>
      <c r="LL941" s="12"/>
      <c r="LM941" s="12"/>
      <c r="LN941" s="12"/>
      <c r="LO941" s="12"/>
      <c r="LP941" s="12"/>
      <c r="LQ941" s="12"/>
      <c r="LR941" s="12"/>
      <c r="LS941" s="12"/>
      <c r="LT941" s="12"/>
      <c r="LU941" s="12"/>
      <c r="LV941" s="12"/>
      <c r="LW941" s="12"/>
      <c r="LX941" s="12"/>
      <c r="LY941" s="12"/>
      <c r="LZ941" s="12"/>
      <c r="MA941" s="12"/>
      <c r="MB941" s="12"/>
      <c r="MC941" s="12"/>
      <c r="MD941" s="12"/>
      <c r="ME941" s="12"/>
      <c r="MF941" s="12"/>
      <c r="MG941" s="12"/>
      <c r="MH941" s="12"/>
      <c r="MI941" s="12"/>
      <c r="MJ941" s="12"/>
      <c r="MK941" s="12"/>
      <c r="ML941" s="12"/>
      <c r="MM941" s="12"/>
      <c r="MN941" s="12"/>
      <c r="MO941" s="12"/>
      <c r="MP941" s="12"/>
      <c r="MQ941" s="12"/>
      <c r="MR941" s="12"/>
      <c r="MS941" s="12"/>
      <c r="MT941" s="12"/>
      <c r="MU941" s="12"/>
      <c r="MV941" s="12"/>
      <c r="MW941" s="12"/>
      <c r="MX941" s="12"/>
      <c r="MY941" s="12"/>
      <c r="MZ941" s="12"/>
      <c r="NA941" s="12"/>
      <c r="NB941" s="12"/>
      <c r="NC941" s="12"/>
      <c r="ND941" s="12"/>
      <c r="NE941" s="12"/>
      <c r="NF941" s="12"/>
      <c r="NG941" s="12"/>
      <c r="NH941" s="12"/>
      <c r="NI941" s="12"/>
      <c r="NJ941" s="12"/>
      <c r="NK941" s="12"/>
      <c r="NL941" s="12"/>
      <c r="NM941" s="12"/>
      <c r="NN941" s="12"/>
      <c r="NO941" s="12"/>
      <c r="NP941" s="12"/>
      <c r="NQ941" s="12"/>
      <c r="NR941" s="12"/>
      <c r="NS941" s="12"/>
      <c r="NT941" s="12"/>
      <c r="NU941" s="12"/>
      <c r="NV941" s="12"/>
      <c r="NW941" s="12"/>
      <c r="NX941" s="12"/>
      <c r="NY941" s="12"/>
      <c r="NZ941" s="12"/>
      <c r="OA941" s="12"/>
      <c r="OB941" s="12"/>
      <c r="OC941" s="12"/>
      <c r="OD941" s="12"/>
      <c r="OE941" s="12"/>
      <c r="OF941" s="12"/>
      <c r="OG941" s="12"/>
      <c r="OH941" s="12"/>
      <c r="OI941" s="12"/>
      <c r="OJ941" s="12"/>
      <c r="OK941" s="12"/>
      <c r="OL941" s="12"/>
      <c r="OM941" s="12"/>
      <c r="ON941" s="12"/>
      <c r="OO941" s="12"/>
      <c r="OP941" s="12"/>
      <c r="OQ941" s="12"/>
      <c r="OR941" s="12"/>
      <c r="OS941" s="12"/>
      <c r="OT941" s="12"/>
      <c r="OU941" s="12"/>
      <c r="OV941" s="12"/>
      <c r="OW941" s="12"/>
      <c r="OX941" s="12"/>
      <c r="OY941" s="12"/>
      <c r="OZ941" s="12"/>
      <c r="PA941" s="12"/>
      <c r="PB941" s="12"/>
      <c r="PC941" s="12"/>
      <c r="PD941" s="12"/>
      <c r="PE941" s="12"/>
      <c r="PF941" s="12"/>
      <c r="PG941" s="12"/>
      <c r="PH941" s="12"/>
      <c r="PI941" s="12"/>
      <c r="PJ941" s="12"/>
      <c r="PK941" s="12"/>
      <c r="PL941" s="12"/>
      <c r="PM941" s="12"/>
      <c r="PN941" s="12"/>
      <c r="PO941" s="12"/>
      <c r="PP941" s="12"/>
    </row>
    <row r="942">
      <c r="A942" s="452"/>
      <c r="B942" s="45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  <c r="HZ942" s="12"/>
      <c r="IA942" s="12"/>
      <c r="IB942" s="12"/>
      <c r="IC942" s="12"/>
      <c r="ID942" s="12"/>
      <c r="IE942" s="12"/>
      <c r="IF942" s="12"/>
      <c r="IG942" s="12"/>
      <c r="IH942" s="12"/>
      <c r="II942" s="12"/>
      <c r="IJ942" s="12"/>
      <c r="IK942" s="12"/>
      <c r="IL942" s="12"/>
      <c r="IM942" s="12"/>
      <c r="IN942" s="12"/>
      <c r="IO942" s="12"/>
      <c r="IP942" s="12"/>
      <c r="IQ942" s="12"/>
      <c r="IR942" s="12"/>
      <c r="IS942" s="12"/>
      <c r="IT942" s="12"/>
      <c r="IU942" s="12"/>
      <c r="IV942" s="12"/>
      <c r="IW942" s="12"/>
      <c r="IX942" s="12"/>
      <c r="IY942" s="12"/>
      <c r="IZ942" s="12"/>
      <c r="JA942" s="12"/>
      <c r="JB942" s="12"/>
      <c r="JC942" s="12"/>
      <c r="JD942" s="12"/>
      <c r="JE942" s="12"/>
      <c r="JF942" s="12"/>
      <c r="JG942" s="12"/>
      <c r="JH942" s="12"/>
      <c r="JI942" s="12"/>
      <c r="JJ942" s="12"/>
      <c r="JK942" s="12"/>
      <c r="JL942" s="12"/>
      <c r="JM942" s="12"/>
      <c r="JN942" s="12"/>
      <c r="JO942" s="12"/>
      <c r="JP942" s="12"/>
      <c r="JQ942" s="12"/>
      <c r="JR942" s="12"/>
      <c r="JS942" s="12"/>
      <c r="JT942" s="12"/>
      <c r="JU942" s="12"/>
      <c r="JV942" s="12"/>
      <c r="JW942" s="12"/>
      <c r="JX942" s="12"/>
      <c r="JY942" s="12"/>
      <c r="JZ942" s="12"/>
      <c r="KA942" s="12"/>
      <c r="KB942" s="12"/>
      <c r="KC942" s="12"/>
      <c r="KD942" s="12"/>
      <c r="KE942" s="12"/>
      <c r="KF942" s="12"/>
      <c r="KG942" s="12"/>
      <c r="KH942" s="12"/>
      <c r="KI942" s="12"/>
      <c r="KJ942" s="12"/>
      <c r="KK942" s="12"/>
      <c r="KL942" s="12"/>
      <c r="KM942" s="12"/>
      <c r="KN942" s="12"/>
      <c r="KO942" s="12"/>
      <c r="KP942" s="12"/>
      <c r="KQ942" s="12"/>
      <c r="KR942" s="12"/>
      <c r="KS942" s="12"/>
      <c r="KT942" s="12"/>
      <c r="KU942" s="12"/>
      <c r="KV942" s="12"/>
      <c r="KW942" s="12"/>
      <c r="KX942" s="12"/>
      <c r="KY942" s="12"/>
      <c r="KZ942" s="12"/>
      <c r="LA942" s="12"/>
      <c r="LB942" s="12"/>
      <c r="LC942" s="12"/>
      <c r="LD942" s="12"/>
      <c r="LE942" s="12"/>
      <c r="LF942" s="12"/>
      <c r="LG942" s="12"/>
      <c r="LH942" s="12"/>
      <c r="LI942" s="12"/>
      <c r="LJ942" s="12"/>
      <c r="LK942" s="12"/>
      <c r="LL942" s="12"/>
      <c r="LM942" s="12"/>
      <c r="LN942" s="12"/>
      <c r="LO942" s="12"/>
      <c r="LP942" s="12"/>
      <c r="LQ942" s="12"/>
      <c r="LR942" s="12"/>
      <c r="LS942" s="12"/>
      <c r="LT942" s="12"/>
      <c r="LU942" s="12"/>
      <c r="LV942" s="12"/>
      <c r="LW942" s="12"/>
      <c r="LX942" s="12"/>
      <c r="LY942" s="12"/>
      <c r="LZ942" s="12"/>
      <c r="MA942" s="12"/>
      <c r="MB942" s="12"/>
      <c r="MC942" s="12"/>
      <c r="MD942" s="12"/>
      <c r="ME942" s="12"/>
      <c r="MF942" s="12"/>
      <c r="MG942" s="12"/>
      <c r="MH942" s="12"/>
      <c r="MI942" s="12"/>
      <c r="MJ942" s="12"/>
      <c r="MK942" s="12"/>
      <c r="ML942" s="12"/>
      <c r="MM942" s="12"/>
      <c r="MN942" s="12"/>
      <c r="MO942" s="12"/>
      <c r="MP942" s="12"/>
      <c r="MQ942" s="12"/>
      <c r="MR942" s="12"/>
      <c r="MS942" s="12"/>
      <c r="MT942" s="12"/>
      <c r="MU942" s="12"/>
      <c r="MV942" s="12"/>
      <c r="MW942" s="12"/>
      <c r="MX942" s="12"/>
      <c r="MY942" s="12"/>
      <c r="MZ942" s="12"/>
      <c r="NA942" s="12"/>
      <c r="NB942" s="12"/>
      <c r="NC942" s="12"/>
      <c r="ND942" s="12"/>
      <c r="NE942" s="12"/>
      <c r="NF942" s="12"/>
      <c r="NG942" s="12"/>
      <c r="NH942" s="12"/>
      <c r="NI942" s="12"/>
      <c r="NJ942" s="12"/>
      <c r="NK942" s="12"/>
      <c r="NL942" s="12"/>
      <c r="NM942" s="12"/>
      <c r="NN942" s="12"/>
      <c r="NO942" s="12"/>
      <c r="NP942" s="12"/>
      <c r="NQ942" s="12"/>
      <c r="NR942" s="12"/>
      <c r="NS942" s="12"/>
      <c r="NT942" s="12"/>
      <c r="NU942" s="12"/>
      <c r="NV942" s="12"/>
      <c r="NW942" s="12"/>
      <c r="NX942" s="12"/>
      <c r="NY942" s="12"/>
      <c r="NZ942" s="12"/>
      <c r="OA942" s="12"/>
      <c r="OB942" s="12"/>
      <c r="OC942" s="12"/>
      <c r="OD942" s="12"/>
      <c r="OE942" s="12"/>
      <c r="OF942" s="12"/>
      <c r="OG942" s="12"/>
      <c r="OH942" s="12"/>
      <c r="OI942" s="12"/>
      <c r="OJ942" s="12"/>
      <c r="OK942" s="12"/>
      <c r="OL942" s="12"/>
      <c r="OM942" s="12"/>
      <c r="ON942" s="12"/>
      <c r="OO942" s="12"/>
      <c r="OP942" s="12"/>
      <c r="OQ942" s="12"/>
      <c r="OR942" s="12"/>
      <c r="OS942" s="12"/>
      <c r="OT942" s="12"/>
      <c r="OU942" s="12"/>
      <c r="OV942" s="12"/>
      <c r="OW942" s="12"/>
      <c r="OX942" s="12"/>
      <c r="OY942" s="12"/>
      <c r="OZ942" s="12"/>
      <c r="PA942" s="12"/>
      <c r="PB942" s="12"/>
      <c r="PC942" s="12"/>
      <c r="PD942" s="12"/>
      <c r="PE942" s="12"/>
      <c r="PF942" s="12"/>
      <c r="PG942" s="12"/>
      <c r="PH942" s="12"/>
      <c r="PI942" s="12"/>
      <c r="PJ942" s="12"/>
      <c r="PK942" s="12"/>
      <c r="PL942" s="12"/>
      <c r="PM942" s="12"/>
      <c r="PN942" s="12"/>
      <c r="PO942" s="12"/>
      <c r="PP942" s="12"/>
    </row>
    <row r="943">
      <c r="A943" s="452"/>
      <c r="B943" s="45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  <c r="HZ943" s="12"/>
      <c r="IA943" s="12"/>
      <c r="IB943" s="12"/>
      <c r="IC943" s="12"/>
      <c r="ID943" s="12"/>
      <c r="IE943" s="12"/>
      <c r="IF943" s="12"/>
      <c r="IG943" s="12"/>
      <c r="IH943" s="12"/>
      <c r="II943" s="12"/>
      <c r="IJ943" s="12"/>
      <c r="IK943" s="12"/>
      <c r="IL943" s="12"/>
      <c r="IM943" s="12"/>
      <c r="IN943" s="12"/>
      <c r="IO943" s="12"/>
      <c r="IP943" s="12"/>
      <c r="IQ943" s="12"/>
      <c r="IR943" s="12"/>
      <c r="IS943" s="12"/>
      <c r="IT943" s="12"/>
      <c r="IU943" s="12"/>
      <c r="IV943" s="12"/>
      <c r="IW943" s="12"/>
      <c r="IX943" s="12"/>
      <c r="IY943" s="12"/>
      <c r="IZ943" s="12"/>
      <c r="JA943" s="12"/>
      <c r="JB943" s="12"/>
      <c r="JC943" s="12"/>
      <c r="JD943" s="12"/>
      <c r="JE943" s="12"/>
      <c r="JF943" s="12"/>
      <c r="JG943" s="12"/>
      <c r="JH943" s="12"/>
      <c r="JI943" s="12"/>
      <c r="JJ943" s="12"/>
      <c r="JK943" s="12"/>
      <c r="JL943" s="12"/>
      <c r="JM943" s="12"/>
      <c r="JN943" s="12"/>
      <c r="JO943" s="12"/>
      <c r="JP943" s="12"/>
      <c r="JQ943" s="12"/>
      <c r="JR943" s="12"/>
      <c r="JS943" s="12"/>
      <c r="JT943" s="12"/>
      <c r="JU943" s="12"/>
      <c r="JV943" s="12"/>
      <c r="JW943" s="12"/>
      <c r="JX943" s="12"/>
      <c r="JY943" s="12"/>
      <c r="JZ943" s="12"/>
      <c r="KA943" s="12"/>
      <c r="KB943" s="12"/>
      <c r="KC943" s="12"/>
      <c r="KD943" s="12"/>
      <c r="KE943" s="12"/>
      <c r="KF943" s="12"/>
      <c r="KG943" s="12"/>
      <c r="KH943" s="12"/>
      <c r="KI943" s="12"/>
      <c r="KJ943" s="12"/>
      <c r="KK943" s="12"/>
      <c r="KL943" s="12"/>
      <c r="KM943" s="12"/>
      <c r="KN943" s="12"/>
      <c r="KO943" s="12"/>
      <c r="KP943" s="12"/>
      <c r="KQ943" s="12"/>
      <c r="KR943" s="12"/>
      <c r="KS943" s="12"/>
      <c r="KT943" s="12"/>
      <c r="KU943" s="12"/>
      <c r="KV943" s="12"/>
      <c r="KW943" s="12"/>
      <c r="KX943" s="12"/>
      <c r="KY943" s="12"/>
      <c r="KZ943" s="12"/>
      <c r="LA943" s="12"/>
      <c r="LB943" s="12"/>
      <c r="LC943" s="12"/>
      <c r="LD943" s="12"/>
      <c r="LE943" s="12"/>
      <c r="LF943" s="12"/>
      <c r="LG943" s="12"/>
      <c r="LH943" s="12"/>
      <c r="LI943" s="12"/>
      <c r="LJ943" s="12"/>
      <c r="LK943" s="12"/>
      <c r="LL943" s="12"/>
      <c r="LM943" s="12"/>
      <c r="LN943" s="12"/>
      <c r="LO943" s="12"/>
      <c r="LP943" s="12"/>
      <c r="LQ943" s="12"/>
      <c r="LR943" s="12"/>
      <c r="LS943" s="12"/>
      <c r="LT943" s="12"/>
      <c r="LU943" s="12"/>
      <c r="LV943" s="12"/>
      <c r="LW943" s="12"/>
      <c r="LX943" s="12"/>
      <c r="LY943" s="12"/>
      <c r="LZ943" s="12"/>
      <c r="MA943" s="12"/>
      <c r="MB943" s="12"/>
      <c r="MC943" s="12"/>
      <c r="MD943" s="12"/>
      <c r="ME943" s="12"/>
      <c r="MF943" s="12"/>
      <c r="MG943" s="12"/>
      <c r="MH943" s="12"/>
      <c r="MI943" s="12"/>
      <c r="MJ943" s="12"/>
      <c r="MK943" s="12"/>
      <c r="ML943" s="12"/>
      <c r="MM943" s="12"/>
      <c r="MN943" s="12"/>
      <c r="MO943" s="12"/>
      <c r="MP943" s="12"/>
      <c r="MQ943" s="12"/>
      <c r="MR943" s="12"/>
      <c r="MS943" s="12"/>
      <c r="MT943" s="12"/>
      <c r="MU943" s="12"/>
      <c r="MV943" s="12"/>
      <c r="MW943" s="12"/>
      <c r="MX943" s="12"/>
      <c r="MY943" s="12"/>
      <c r="MZ943" s="12"/>
      <c r="NA943" s="12"/>
      <c r="NB943" s="12"/>
      <c r="NC943" s="12"/>
      <c r="ND943" s="12"/>
      <c r="NE943" s="12"/>
      <c r="NF943" s="12"/>
      <c r="NG943" s="12"/>
      <c r="NH943" s="12"/>
      <c r="NI943" s="12"/>
      <c r="NJ943" s="12"/>
      <c r="NK943" s="12"/>
      <c r="NL943" s="12"/>
      <c r="NM943" s="12"/>
      <c r="NN943" s="12"/>
      <c r="NO943" s="12"/>
      <c r="NP943" s="12"/>
      <c r="NQ943" s="12"/>
      <c r="NR943" s="12"/>
      <c r="NS943" s="12"/>
      <c r="NT943" s="12"/>
      <c r="NU943" s="12"/>
      <c r="NV943" s="12"/>
      <c r="NW943" s="12"/>
      <c r="NX943" s="12"/>
      <c r="NY943" s="12"/>
      <c r="NZ943" s="12"/>
      <c r="OA943" s="12"/>
      <c r="OB943" s="12"/>
      <c r="OC943" s="12"/>
      <c r="OD943" s="12"/>
      <c r="OE943" s="12"/>
      <c r="OF943" s="12"/>
      <c r="OG943" s="12"/>
      <c r="OH943" s="12"/>
      <c r="OI943" s="12"/>
      <c r="OJ943" s="12"/>
      <c r="OK943" s="12"/>
      <c r="OL943" s="12"/>
      <c r="OM943" s="12"/>
      <c r="ON943" s="12"/>
      <c r="OO943" s="12"/>
      <c r="OP943" s="12"/>
      <c r="OQ943" s="12"/>
      <c r="OR943" s="12"/>
      <c r="OS943" s="12"/>
      <c r="OT943" s="12"/>
      <c r="OU943" s="12"/>
      <c r="OV943" s="12"/>
      <c r="OW943" s="12"/>
      <c r="OX943" s="12"/>
      <c r="OY943" s="12"/>
      <c r="OZ943" s="12"/>
      <c r="PA943" s="12"/>
      <c r="PB943" s="12"/>
      <c r="PC943" s="12"/>
      <c r="PD943" s="12"/>
      <c r="PE943" s="12"/>
      <c r="PF943" s="12"/>
      <c r="PG943" s="12"/>
      <c r="PH943" s="12"/>
      <c r="PI943" s="12"/>
      <c r="PJ943" s="12"/>
      <c r="PK943" s="12"/>
      <c r="PL943" s="12"/>
      <c r="PM943" s="12"/>
      <c r="PN943" s="12"/>
      <c r="PO943" s="12"/>
      <c r="PP943" s="12"/>
    </row>
    <row r="944">
      <c r="A944" s="452"/>
      <c r="B944" s="45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  <c r="HZ944" s="12"/>
      <c r="IA944" s="12"/>
      <c r="IB944" s="12"/>
      <c r="IC944" s="12"/>
      <c r="ID944" s="12"/>
      <c r="IE944" s="12"/>
      <c r="IF944" s="12"/>
      <c r="IG944" s="12"/>
      <c r="IH944" s="12"/>
      <c r="II944" s="12"/>
      <c r="IJ944" s="12"/>
      <c r="IK944" s="12"/>
      <c r="IL944" s="12"/>
      <c r="IM944" s="12"/>
      <c r="IN944" s="12"/>
      <c r="IO944" s="12"/>
      <c r="IP944" s="12"/>
      <c r="IQ944" s="12"/>
      <c r="IR944" s="12"/>
      <c r="IS944" s="12"/>
      <c r="IT944" s="12"/>
      <c r="IU944" s="12"/>
      <c r="IV944" s="12"/>
      <c r="IW944" s="12"/>
      <c r="IX944" s="12"/>
      <c r="IY944" s="12"/>
      <c r="IZ944" s="12"/>
      <c r="JA944" s="12"/>
      <c r="JB944" s="12"/>
      <c r="JC944" s="12"/>
      <c r="JD944" s="12"/>
      <c r="JE944" s="12"/>
      <c r="JF944" s="12"/>
      <c r="JG944" s="12"/>
      <c r="JH944" s="12"/>
      <c r="JI944" s="12"/>
      <c r="JJ944" s="12"/>
      <c r="JK944" s="12"/>
      <c r="JL944" s="12"/>
      <c r="JM944" s="12"/>
      <c r="JN944" s="12"/>
      <c r="JO944" s="12"/>
      <c r="JP944" s="12"/>
      <c r="JQ944" s="12"/>
      <c r="JR944" s="12"/>
      <c r="JS944" s="12"/>
      <c r="JT944" s="12"/>
      <c r="JU944" s="12"/>
      <c r="JV944" s="12"/>
      <c r="JW944" s="12"/>
      <c r="JX944" s="12"/>
      <c r="JY944" s="12"/>
      <c r="JZ944" s="12"/>
      <c r="KA944" s="12"/>
      <c r="KB944" s="12"/>
      <c r="KC944" s="12"/>
      <c r="KD944" s="12"/>
      <c r="KE944" s="12"/>
      <c r="KF944" s="12"/>
      <c r="KG944" s="12"/>
      <c r="KH944" s="12"/>
      <c r="KI944" s="12"/>
      <c r="KJ944" s="12"/>
      <c r="KK944" s="12"/>
      <c r="KL944" s="12"/>
      <c r="KM944" s="12"/>
      <c r="KN944" s="12"/>
      <c r="KO944" s="12"/>
      <c r="KP944" s="12"/>
      <c r="KQ944" s="12"/>
      <c r="KR944" s="12"/>
      <c r="KS944" s="12"/>
      <c r="KT944" s="12"/>
      <c r="KU944" s="12"/>
      <c r="KV944" s="12"/>
      <c r="KW944" s="12"/>
      <c r="KX944" s="12"/>
      <c r="KY944" s="12"/>
      <c r="KZ944" s="12"/>
      <c r="LA944" s="12"/>
      <c r="LB944" s="12"/>
      <c r="LC944" s="12"/>
      <c r="LD944" s="12"/>
      <c r="LE944" s="12"/>
      <c r="LF944" s="12"/>
      <c r="LG944" s="12"/>
      <c r="LH944" s="12"/>
      <c r="LI944" s="12"/>
      <c r="LJ944" s="12"/>
      <c r="LK944" s="12"/>
      <c r="LL944" s="12"/>
      <c r="LM944" s="12"/>
      <c r="LN944" s="12"/>
      <c r="LO944" s="12"/>
      <c r="LP944" s="12"/>
      <c r="LQ944" s="12"/>
      <c r="LR944" s="12"/>
      <c r="LS944" s="12"/>
      <c r="LT944" s="12"/>
      <c r="LU944" s="12"/>
      <c r="LV944" s="12"/>
      <c r="LW944" s="12"/>
      <c r="LX944" s="12"/>
      <c r="LY944" s="12"/>
      <c r="LZ944" s="12"/>
      <c r="MA944" s="12"/>
      <c r="MB944" s="12"/>
      <c r="MC944" s="12"/>
      <c r="MD944" s="12"/>
      <c r="ME944" s="12"/>
      <c r="MF944" s="12"/>
      <c r="MG944" s="12"/>
      <c r="MH944" s="12"/>
      <c r="MI944" s="12"/>
      <c r="MJ944" s="12"/>
      <c r="MK944" s="12"/>
      <c r="ML944" s="12"/>
      <c r="MM944" s="12"/>
      <c r="MN944" s="12"/>
      <c r="MO944" s="12"/>
      <c r="MP944" s="12"/>
      <c r="MQ944" s="12"/>
      <c r="MR944" s="12"/>
      <c r="MS944" s="12"/>
      <c r="MT944" s="12"/>
      <c r="MU944" s="12"/>
      <c r="MV944" s="12"/>
      <c r="MW944" s="12"/>
      <c r="MX944" s="12"/>
      <c r="MY944" s="12"/>
      <c r="MZ944" s="12"/>
      <c r="NA944" s="12"/>
      <c r="NB944" s="12"/>
      <c r="NC944" s="12"/>
      <c r="ND944" s="12"/>
      <c r="NE944" s="12"/>
      <c r="NF944" s="12"/>
      <c r="NG944" s="12"/>
      <c r="NH944" s="12"/>
      <c r="NI944" s="12"/>
      <c r="NJ944" s="12"/>
      <c r="NK944" s="12"/>
      <c r="NL944" s="12"/>
      <c r="NM944" s="12"/>
      <c r="NN944" s="12"/>
      <c r="NO944" s="12"/>
      <c r="NP944" s="12"/>
      <c r="NQ944" s="12"/>
      <c r="NR944" s="12"/>
      <c r="NS944" s="12"/>
      <c r="NT944" s="12"/>
      <c r="NU944" s="12"/>
      <c r="NV944" s="12"/>
      <c r="NW944" s="12"/>
      <c r="NX944" s="12"/>
      <c r="NY944" s="12"/>
      <c r="NZ944" s="12"/>
      <c r="OA944" s="12"/>
      <c r="OB944" s="12"/>
      <c r="OC944" s="12"/>
      <c r="OD944" s="12"/>
      <c r="OE944" s="12"/>
      <c r="OF944" s="12"/>
      <c r="OG944" s="12"/>
      <c r="OH944" s="12"/>
      <c r="OI944" s="12"/>
      <c r="OJ944" s="12"/>
      <c r="OK944" s="12"/>
      <c r="OL944" s="12"/>
      <c r="OM944" s="12"/>
      <c r="ON944" s="12"/>
      <c r="OO944" s="12"/>
      <c r="OP944" s="12"/>
      <c r="OQ944" s="12"/>
      <c r="OR944" s="12"/>
      <c r="OS944" s="12"/>
      <c r="OT944" s="12"/>
      <c r="OU944" s="12"/>
      <c r="OV944" s="12"/>
      <c r="OW944" s="12"/>
      <c r="OX944" s="12"/>
      <c r="OY944" s="12"/>
      <c r="OZ944" s="12"/>
      <c r="PA944" s="12"/>
      <c r="PB944" s="12"/>
      <c r="PC944" s="12"/>
      <c r="PD944" s="12"/>
      <c r="PE944" s="12"/>
      <c r="PF944" s="12"/>
      <c r="PG944" s="12"/>
      <c r="PH944" s="12"/>
      <c r="PI944" s="12"/>
      <c r="PJ944" s="12"/>
      <c r="PK944" s="12"/>
      <c r="PL944" s="12"/>
      <c r="PM944" s="12"/>
      <c r="PN944" s="12"/>
      <c r="PO944" s="12"/>
      <c r="PP944" s="12"/>
    </row>
    <row r="945">
      <c r="A945" s="452"/>
      <c r="B945" s="45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  <c r="HT945" s="12"/>
      <c r="HU945" s="12"/>
      <c r="HV945" s="12"/>
      <c r="HW945" s="12"/>
      <c r="HX945" s="12"/>
      <c r="HY945" s="12"/>
      <c r="HZ945" s="12"/>
      <c r="IA945" s="12"/>
      <c r="IB945" s="12"/>
      <c r="IC945" s="12"/>
      <c r="ID945" s="12"/>
      <c r="IE945" s="12"/>
      <c r="IF945" s="12"/>
      <c r="IG945" s="12"/>
      <c r="IH945" s="12"/>
      <c r="II945" s="12"/>
      <c r="IJ945" s="12"/>
      <c r="IK945" s="12"/>
      <c r="IL945" s="12"/>
      <c r="IM945" s="12"/>
      <c r="IN945" s="12"/>
      <c r="IO945" s="12"/>
      <c r="IP945" s="12"/>
      <c r="IQ945" s="12"/>
      <c r="IR945" s="12"/>
      <c r="IS945" s="12"/>
      <c r="IT945" s="12"/>
      <c r="IU945" s="12"/>
      <c r="IV945" s="12"/>
      <c r="IW945" s="12"/>
      <c r="IX945" s="12"/>
      <c r="IY945" s="12"/>
      <c r="IZ945" s="12"/>
      <c r="JA945" s="12"/>
      <c r="JB945" s="12"/>
      <c r="JC945" s="12"/>
      <c r="JD945" s="12"/>
      <c r="JE945" s="12"/>
      <c r="JF945" s="12"/>
      <c r="JG945" s="12"/>
      <c r="JH945" s="12"/>
      <c r="JI945" s="12"/>
      <c r="JJ945" s="12"/>
      <c r="JK945" s="12"/>
      <c r="JL945" s="12"/>
      <c r="JM945" s="12"/>
      <c r="JN945" s="12"/>
      <c r="JO945" s="12"/>
      <c r="JP945" s="12"/>
      <c r="JQ945" s="12"/>
      <c r="JR945" s="12"/>
      <c r="JS945" s="12"/>
      <c r="JT945" s="12"/>
      <c r="JU945" s="12"/>
      <c r="JV945" s="12"/>
      <c r="JW945" s="12"/>
      <c r="JX945" s="12"/>
      <c r="JY945" s="12"/>
      <c r="JZ945" s="12"/>
      <c r="KA945" s="12"/>
      <c r="KB945" s="12"/>
      <c r="KC945" s="12"/>
      <c r="KD945" s="12"/>
      <c r="KE945" s="12"/>
      <c r="KF945" s="12"/>
      <c r="KG945" s="12"/>
      <c r="KH945" s="12"/>
      <c r="KI945" s="12"/>
      <c r="KJ945" s="12"/>
      <c r="KK945" s="12"/>
      <c r="KL945" s="12"/>
      <c r="KM945" s="12"/>
      <c r="KN945" s="12"/>
      <c r="KO945" s="12"/>
      <c r="KP945" s="12"/>
      <c r="KQ945" s="12"/>
      <c r="KR945" s="12"/>
      <c r="KS945" s="12"/>
      <c r="KT945" s="12"/>
      <c r="KU945" s="12"/>
      <c r="KV945" s="12"/>
      <c r="KW945" s="12"/>
      <c r="KX945" s="12"/>
      <c r="KY945" s="12"/>
      <c r="KZ945" s="12"/>
      <c r="LA945" s="12"/>
      <c r="LB945" s="12"/>
      <c r="LC945" s="12"/>
      <c r="LD945" s="12"/>
      <c r="LE945" s="12"/>
      <c r="LF945" s="12"/>
      <c r="LG945" s="12"/>
      <c r="LH945" s="12"/>
      <c r="LI945" s="12"/>
      <c r="LJ945" s="12"/>
      <c r="LK945" s="12"/>
      <c r="LL945" s="12"/>
      <c r="LM945" s="12"/>
      <c r="LN945" s="12"/>
      <c r="LO945" s="12"/>
      <c r="LP945" s="12"/>
      <c r="LQ945" s="12"/>
      <c r="LR945" s="12"/>
      <c r="LS945" s="12"/>
      <c r="LT945" s="12"/>
      <c r="LU945" s="12"/>
      <c r="LV945" s="12"/>
      <c r="LW945" s="12"/>
      <c r="LX945" s="12"/>
      <c r="LY945" s="12"/>
      <c r="LZ945" s="12"/>
      <c r="MA945" s="12"/>
      <c r="MB945" s="12"/>
      <c r="MC945" s="12"/>
      <c r="MD945" s="12"/>
      <c r="ME945" s="12"/>
      <c r="MF945" s="12"/>
      <c r="MG945" s="12"/>
      <c r="MH945" s="12"/>
      <c r="MI945" s="12"/>
      <c r="MJ945" s="12"/>
      <c r="MK945" s="12"/>
      <c r="ML945" s="12"/>
      <c r="MM945" s="12"/>
      <c r="MN945" s="12"/>
      <c r="MO945" s="12"/>
      <c r="MP945" s="12"/>
      <c r="MQ945" s="12"/>
      <c r="MR945" s="12"/>
      <c r="MS945" s="12"/>
      <c r="MT945" s="12"/>
      <c r="MU945" s="12"/>
      <c r="MV945" s="12"/>
      <c r="MW945" s="12"/>
      <c r="MX945" s="12"/>
      <c r="MY945" s="12"/>
      <c r="MZ945" s="12"/>
      <c r="NA945" s="12"/>
      <c r="NB945" s="12"/>
      <c r="NC945" s="12"/>
      <c r="ND945" s="12"/>
      <c r="NE945" s="12"/>
      <c r="NF945" s="12"/>
      <c r="NG945" s="12"/>
      <c r="NH945" s="12"/>
      <c r="NI945" s="12"/>
      <c r="NJ945" s="12"/>
      <c r="NK945" s="12"/>
      <c r="NL945" s="12"/>
      <c r="NM945" s="12"/>
      <c r="NN945" s="12"/>
      <c r="NO945" s="12"/>
      <c r="NP945" s="12"/>
      <c r="NQ945" s="12"/>
      <c r="NR945" s="12"/>
      <c r="NS945" s="12"/>
      <c r="NT945" s="12"/>
      <c r="NU945" s="12"/>
      <c r="NV945" s="12"/>
      <c r="NW945" s="12"/>
      <c r="NX945" s="12"/>
      <c r="NY945" s="12"/>
      <c r="NZ945" s="12"/>
      <c r="OA945" s="12"/>
      <c r="OB945" s="12"/>
      <c r="OC945" s="12"/>
      <c r="OD945" s="12"/>
      <c r="OE945" s="12"/>
      <c r="OF945" s="12"/>
      <c r="OG945" s="12"/>
      <c r="OH945" s="12"/>
      <c r="OI945" s="12"/>
      <c r="OJ945" s="12"/>
      <c r="OK945" s="12"/>
      <c r="OL945" s="12"/>
      <c r="OM945" s="12"/>
      <c r="ON945" s="12"/>
      <c r="OO945" s="12"/>
      <c r="OP945" s="12"/>
      <c r="OQ945" s="12"/>
      <c r="OR945" s="12"/>
      <c r="OS945" s="12"/>
      <c r="OT945" s="12"/>
      <c r="OU945" s="12"/>
      <c r="OV945" s="12"/>
      <c r="OW945" s="12"/>
      <c r="OX945" s="12"/>
      <c r="OY945" s="12"/>
      <c r="OZ945" s="12"/>
      <c r="PA945" s="12"/>
      <c r="PB945" s="12"/>
      <c r="PC945" s="12"/>
      <c r="PD945" s="12"/>
      <c r="PE945" s="12"/>
      <c r="PF945" s="12"/>
      <c r="PG945" s="12"/>
      <c r="PH945" s="12"/>
      <c r="PI945" s="12"/>
      <c r="PJ945" s="12"/>
      <c r="PK945" s="12"/>
      <c r="PL945" s="12"/>
      <c r="PM945" s="12"/>
      <c r="PN945" s="12"/>
      <c r="PO945" s="12"/>
      <c r="PP945" s="12"/>
    </row>
    <row r="946">
      <c r="A946" s="452"/>
      <c r="B946" s="45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12"/>
      <c r="GA946" s="12"/>
      <c r="GB946" s="12"/>
      <c r="GC946" s="12"/>
      <c r="GD946" s="12"/>
      <c r="GE946" s="12"/>
      <c r="GF946" s="12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12"/>
      <c r="HA946" s="12"/>
      <c r="HB946" s="12"/>
      <c r="HC946" s="12"/>
      <c r="HD946" s="12"/>
      <c r="HE946" s="12"/>
      <c r="HF946" s="12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  <c r="HZ946" s="12"/>
      <c r="IA946" s="12"/>
      <c r="IB946" s="12"/>
      <c r="IC946" s="12"/>
      <c r="ID946" s="12"/>
      <c r="IE946" s="12"/>
      <c r="IF946" s="12"/>
      <c r="IG946" s="12"/>
      <c r="IH946" s="12"/>
      <c r="II946" s="12"/>
      <c r="IJ946" s="12"/>
      <c r="IK946" s="12"/>
      <c r="IL946" s="12"/>
      <c r="IM946" s="12"/>
      <c r="IN946" s="12"/>
      <c r="IO946" s="12"/>
      <c r="IP946" s="12"/>
      <c r="IQ946" s="12"/>
      <c r="IR946" s="12"/>
      <c r="IS946" s="12"/>
      <c r="IT946" s="12"/>
      <c r="IU946" s="12"/>
      <c r="IV946" s="12"/>
      <c r="IW946" s="12"/>
      <c r="IX946" s="12"/>
      <c r="IY946" s="12"/>
      <c r="IZ946" s="12"/>
      <c r="JA946" s="12"/>
      <c r="JB946" s="12"/>
      <c r="JC946" s="12"/>
      <c r="JD946" s="12"/>
      <c r="JE946" s="12"/>
      <c r="JF946" s="12"/>
      <c r="JG946" s="12"/>
      <c r="JH946" s="12"/>
      <c r="JI946" s="12"/>
      <c r="JJ946" s="12"/>
      <c r="JK946" s="12"/>
      <c r="JL946" s="12"/>
      <c r="JM946" s="12"/>
      <c r="JN946" s="12"/>
      <c r="JO946" s="12"/>
      <c r="JP946" s="12"/>
      <c r="JQ946" s="12"/>
      <c r="JR946" s="12"/>
      <c r="JS946" s="12"/>
      <c r="JT946" s="12"/>
      <c r="JU946" s="12"/>
      <c r="JV946" s="12"/>
      <c r="JW946" s="12"/>
      <c r="JX946" s="12"/>
      <c r="JY946" s="12"/>
      <c r="JZ946" s="12"/>
      <c r="KA946" s="12"/>
      <c r="KB946" s="12"/>
      <c r="KC946" s="12"/>
      <c r="KD946" s="12"/>
      <c r="KE946" s="12"/>
      <c r="KF946" s="12"/>
      <c r="KG946" s="12"/>
      <c r="KH946" s="12"/>
      <c r="KI946" s="12"/>
      <c r="KJ946" s="12"/>
      <c r="KK946" s="12"/>
      <c r="KL946" s="12"/>
      <c r="KM946" s="12"/>
      <c r="KN946" s="12"/>
      <c r="KO946" s="12"/>
      <c r="KP946" s="12"/>
      <c r="KQ946" s="12"/>
      <c r="KR946" s="12"/>
      <c r="KS946" s="12"/>
      <c r="KT946" s="12"/>
      <c r="KU946" s="12"/>
      <c r="KV946" s="12"/>
      <c r="KW946" s="12"/>
      <c r="KX946" s="12"/>
      <c r="KY946" s="12"/>
      <c r="KZ946" s="12"/>
      <c r="LA946" s="12"/>
      <c r="LB946" s="12"/>
      <c r="LC946" s="12"/>
      <c r="LD946" s="12"/>
      <c r="LE946" s="12"/>
      <c r="LF946" s="12"/>
      <c r="LG946" s="12"/>
      <c r="LH946" s="12"/>
      <c r="LI946" s="12"/>
      <c r="LJ946" s="12"/>
      <c r="LK946" s="12"/>
      <c r="LL946" s="12"/>
      <c r="LM946" s="12"/>
      <c r="LN946" s="12"/>
      <c r="LO946" s="12"/>
      <c r="LP946" s="12"/>
      <c r="LQ946" s="12"/>
      <c r="LR946" s="12"/>
      <c r="LS946" s="12"/>
      <c r="LT946" s="12"/>
      <c r="LU946" s="12"/>
      <c r="LV946" s="12"/>
      <c r="LW946" s="12"/>
      <c r="LX946" s="12"/>
      <c r="LY946" s="12"/>
      <c r="LZ946" s="12"/>
      <c r="MA946" s="12"/>
      <c r="MB946" s="12"/>
      <c r="MC946" s="12"/>
      <c r="MD946" s="12"/>
      <c r="ME946" s="12"/>
      <c r="MF946" s="12"/>
      <c r="MG946" s="12"/>
      <c r="MH946" s="12"/>
      <c r="MI946" s="12"/>
      <c r="MJ946" s="12"/>
      <c r="MK946" s="12"/>
      <c r="ML946" s="12"/>
      <c r="MM946" s="12"/>
      <c r="MN946" s="12"/>
      <c r="MO946" s="12"/>
      <c r="MP946" s="12"/>
      <c r="MQ946" s="12"/>
      <c r="MR946" s="12"/>
      <c r="MS946" s="12"/>
      <c r="MT946" s="12"/>
      <c r="MU946" s="12"/>
      <c r="MV946" s="12"/>
      <c r="MW946" s="12"/>
      <c r="MX946" s="12"/>
      <c r="MY946" s="12"/>
      <c r="MZ946" s="12"/>
      <c r="NA946" s="12"/>
      <c r="NB946" s="12"/>
      <c r="NC946" s="12"/>
      <c r="ND946" s="12"/>
      <c r="NE946" s="12"/>
      <c r="NF946" s="12"/>
      <c r="NG946" s="12"/>
      <c r="NH946" s="12"/>
      <c r="NI946" s="12"/>
      <c r="NJ946" s="12"/>
      <c r="NK946" s="12"/>
      <c r="NL946" s="12"/>
      <c r="NM946" s="12"/>
      <c r="NN946" s="12"/>
      <c r="NO946" s="12"/>
      <c r="NP946" s="12"/>
      <c r="NQ946" s="12"/>
      <c r="NR946" s="12"/>
      <c r="NS946" s="12"/>
      <c r="NT946" s="12"/>
      <c r="NU946" s="12"/>
      <c r="NV946" s="12"/>
      <c r="NW946" s="12"/>
      <c r="NX946" s="12"/>
      <c r="NY946" s="12"/>
      <c r="NZ946" s="12"/>
      <c r="OA946" s="12"/>
      <c r="OB946" s="12"/>
      <c r="OC946" s="12"/>
      <c r="OD946" s="12"/>
      <c r="OE946" s="12"/>
      <c r="OF946" s="12"/>
      <c r="OG946" s="12"/>
      <c r="OH946" s="12"/>
      <c r="OI946" s="12"/>
      <c r="OJ946" s="12"/>
      <c r="OK946" s="12"/>
      <c r="OL946" s="12"/>
      <c r="OM946" s="12"/>
      <c r="ON946" s="12"/>
      <c r="OO946" s="12"/>
      <c r="OP946" s="12"/>
      <c r="OQ946" s="12"/>
      <c r="OR946" s="12"/>
      <c r="OS946" s="12"/>
      <c r="OT946" s="12"/>
      <c r="OU946" s="12"/>
      <c r="OV946" s="12"/>
      <c r="OW946" s="12"/>
      <c r="OX946" s="12"/>
      <c r="OY946" s="12"/>
      <c r="OZ946" s="12"/>
      <c r="PA946" s="12"/>
      <c r="PB946" s="12"/>
      <c r="PC946" s="12"/>
      <c r="PD946" s="12"/>
      <c r="PE946" s="12"/>
      <c r="PF946" s="12"/>
      <c r="PG946" s="12"/>
      <c r="PH946" s="12"/>
      <c r="PI946" s="12"/>
      <c r="PJ946" s="12"/>
      <c r="PK946" s="12"/>
      <c r="PL946" s="12"/>
      <c r="PM946" s="12"/>
      <c r="PN946" s="12"/>
      <c r="PO946" s="12"/>
      <c r="PP946" s="12"/>
    </row>
    <row r="947">
      <c r="A947" s="452"/>
      <c r="B947" s="45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  <c r="HZ947" s="12"/>
      <c r="IA947" s="12"/>
      <c r="IB947" s="12"/>
      <c r="IC947" s="12"/>
      <c r="ID947" s="12"/>
      <c r="IE947" s="12"/>
      <c r="IF947" s="12"/>
      <c r="IG947" s="12"/>
      <c r="IH947" s="12"/>
      <c r="II947" s="12"/>
      <c r="IJ947" s="12"/>
      <c r="IK947" s="12"/>
      <c r="IL947" s="12"/>
      <c r="IM947" s="12"/>
      <c r="IN947" s="12"/>
      <c r="IO947" s="12"/>
      <c r="IP947" s="12"/>
      <c r="IQ947" s="12"/>
      <c r="IR947" s="12"/>
      <c r="IS947" s="12"/>
      <c r="IT947" s="12"/>
      <c r="IU947" s="12"/>
      <c r="IV947" s="12"/>
      <c r="IW947" s="12"/>
      <c r="IX947" s="12"/>
      <c r="IY947" s="12"/>
      <c r="IZ947" s="12"/>
      <c r="JA947" s="12"/>
      <c r="JB947" s="12"/>
      <c r="JC947" s="12"/>
      <c r="JD947" s="12"/>
      <c r="JE947" s="12"/>
      <c r="JF947" s="12"/>
      <c r="JG947" s="12"/>
      <c r="JH947" s="12"/>
      <c r="JI947" s="12"/>
      <c r="JJ947" s="12"/>
      <c r="JK947" s="12"/>
      <c r="JL947" s="12"/>
      <c r="JM947" s="12"/>
      <c r="JN947" s="12"/>
      <c r="JO947" s="12"/>
      <c r="JP947" s="12"/>
      <c r="JQ947" s="12"/>
      <c r="JR947" s="12"/>
      <c r="JS947" s="12"/>
      <c r="JT947" s="12"/>
      <c r="JU947" s="12"/>
      <c r="JV947" s="12"/>
      <c r="JW947" s="12"/>
      <c r="JX947" s="12"/>
      <c r="JY947" s="12"/>
      <c r="JZ947" s="12"/>
      <c r="KA947" s="12"/>
      <c r="KB947" s="12"/>
      <c r="KC947" s="12"/>
      <c r="KD947" s="12"/>
      <c r="KE947" s="12"/>
      <c r="KF947" s="12"/>
      <c r="KG947" s="12"/>
      <c r="KH947" s="12"/>
      <c r="KI947" s="12"/>
      <c r="KJ947" s="12"/>
      <c r="KK947" s="12"/>
      <c r="KL947" s="12"/>
      <c r="KM947" s="12"/>
      <c r="KN947" s="12"/>
      <c r="KO947" s="12"/>
      <c r="KP947" s="12"/>
      <c r="KQ947" s="12"/>
      <c r="KR947" s="12"/>
      <c r="KS947" s="12"/>
      <c r="KT947" s="12"/>
      <c r="KU947" s="12"/>
      <c r="KV947" s="12"/>
      <c r="KW947" s="12"/>
      <c r="KX947" s="12"/>
      <c r="KY947" s="12"/>
      <c r="KZ947" s="12"/>
      <c r="LA947" s="12"/>
      <c r="LB947" s="12"/>
      <c r="LC947" s="12"/>
      <c r="LD947" s="12"/>
      <c r="LE947" s="12"/>
      <c r="LF947" s="12"/>
      <c r="LG947" s="12"/>
      <c r="LH947" s="12"/>
      <c r="LI947" s="12"/>
      <c r="LJ947" s="12"/>
      <c r="LK947" s="12"/>
      <c r="LL947" s="12"/>
      <c r="LM947" s="12"/>
      <c r="LN947" s="12"/>
      <c r="LO947" s="12"/>
      <c r="LP947" s="12"/>
      <c r="LQ947" s="12"/>
      <c r="LR947" s="12"/>
      <c r="LS947" s="12"/>
      <c r="LT947" s="12"/>
      <c r="LU947" s="12"/>
      <c r="LV947" s="12"/>
      <c r="LW947" s="12"/>
      <c r="LX947" s="12"/>
      <c r="LY947" s="12"/>
      <c r="LZ947" s="12"/>
      <c r="MA947" s="12"/>
      <c r="MB947" s="12"/>
      <c r="MC947" s="12"/>
      <c r="MD947" s="12"/>
      <c r="ME947" s="12"/>
      <c r="MF947" s="12"/>
      <c r="MG947" s="12"/>
      <c r="MH947" s="12"/>
      <c r="MI947" s="12"/>
      <c r="MJ947" s="12"/>
      <c r="MK947" s="12"/>
      <c r="ML947" s="12"/>
      <c r="MM947" s="12"/>
      <c r="MN947" s="12"/>
      <c r="MO947" s="12"/>
      <c r="MP947" s="12"/>
      <c r="MQ947" s="12"/>
      <c r="MR947" s="12"/>
      <c r="MS947" s="12"/>
      <c r="MT947" s="12"/>
      <c r="MU947" s="12"/>
      <c r="MV947" s="12"/>
      <c r="MW947" s="12"/>
      <c r="MX947" s="12"/>
      <c r="MY947" s="12"/>
      <c r="MZ947" s="12"/>
      <c r="NA947" s="12"/>
      <c r="NB947" s="12"/>
      <c r="NC947" s="12"/>
      <c r="ND947" s="12"/>
      <c r="NE947" s="12"/>
      <c r="NF947" s="12"/>
      <c r="NG947" s="12"/>
      <c r="NH947" s="12"/>
      <c r="NI947" s="12"/>
      <c r="NJ947" s="12"/>
      <c r="NK947" s="12"/>
      <c r="NL947" s="12"/>
      <c r="NM947" s="12"/>
      <c r="NN947" s="12"/>
      <c r="NO947" s="12"/>
      <c r="NP947" s="12"/>
      <c r="NQ947" s="12"/>
      <c r="NR947" s="12"/>
      <c r="NS947" s="12"/>
      <c r="NT947" s="12"/>
      <c r="NU947" s="12"/>
      <c r="NV947" s="12"/>
      <c r="NW947" s="12"/>
      <c r="NX947" s="12"/>
      <c r="NY947" s="12"/>
      <c r="NZ947" s="12"/>
      <c r="OA947" s="12"/>
      <c r="OB947" s="12"/>
      <c r="OC947" s="12"/>
      <c r="OD947" s="12"/>
      <c r="OE947" s="12"/>
      <c r="OF947" s="12"/>
      <c r="OG947" s="12"/>
      <c r="OH947" s="12"/>
      <c r="OI947" s="12"/>
      <c r="OJ947" s="12"/>
      <c r="OK947" s="12"/>
      <c r="OL947" s="12"/>
      <c r="OM947" s="12"/>
      <c r="ON947" s="12"/>
      <c r="OO947" s="12"/>
      <c r="OP947" s="12"/>
      <c r="OQ947" s="12"/>
      <c r="OR947" s="12"/>
      <c r="OS947" s="12"/>
      <c r="OT947" s="12"/>
      <c r="OU947" s="12"/>
      <c r="OV947" s="12"/>
      <c r="OW947" s="12"/>
      <c r="OX947" s="12"/>
      <c r="OY947" s="12"/>
      <c r="OZ947" s="12"/>
      <c r="PA947" s="12"/>
      <c r="PB947" s="12"/>
      <c r="PC947" s="12"/>
      <c r="PD947" s="12"/>
      <c r="PE947" s="12"/>
      <c r="PF947" s="12"/>
      <c r="PG947" s="12"/>
      <c r="PH947" s="12"/>
      <c r="PI947" s="12"/>
      <c r="PJ947" s="12"/>
      <c r="PK947" s="12"/>
      <c r="PL947" s="12"/>
      <c r="PM947" s="12"/>
      <c r="PN947" s="12"/>
      <c r="PO947" s="12"/>
      <c r="PP947" s="12"/>
    </row>
    <row r="948">
      <c r="A948" s="452"/>
      <c r="B948" s="45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  <c r="HT948" s="12"/>
      <c r="HU948" s="12"/>
      <c r="HV948" s="12"/>
      <c r="HW948" s="12"/>
      <c r="HX948" s="12"/>
      <c r="HY948" s="12"/>
      <c r="HZ948" s="12"/>
      <c r="IA948" s="12"/>
      <c r="IB948" s="12"/>
      <c r="IC948" s="12"/>
      <c r="ID948" s="12"/>
      <c r="IE948" s="12"/>
      <c r="IF948" s="12"/>
      <c r="IG948" s="12"/>
      <c r="IH948" s="12"/>
      <c r="II948" s="12"/>
      <c r="IJ948" s="12"/>
      <c r="IK948" s="12"/>
      <c r="IL948" s="12"/>
      <c r="IM948" s="12"/>
      <c r="IN948" s="12"/>
      <c r="IO948" s="12"/>
      <c r="IP948" s="12"/>
      <c r="IQ948" s="12"/>
      <c r="IR948" s="12"/>
      <c r="IS948" s="12"/>
      <c r="IT948" s="12"/>
      <c r="IU948" s="12"/>
      <c r="IV948" s="12"/>
      <c r="IW948" s="12"/>
      <c r="IX948" s="12"/>
      <c r="IY948" s="12"/>
      <c r="IZ948" s="12"/>
      <c r="JA948" s="12"/>
      <c r="JB948" s="12"/>
      <c r="JC948" s="12"/>
      <c r="JD948" s="12"/>
      <c r="JE948" s="12"/>
      <c r="JF948" s="12"/>
      <c r="JG948" s="12"/>
      <c r="JH948" s="12"/>
      <c r="JI948" s="12"/>
      <c r="JJ948" s="12"/>
      <c r="JK948" s="12"/>
      <c r="JL948" s="12"/>
      <c r="JM948" s="12"/>
      <c r="JN948" s="12"/>
      <c r="JO948" s="12"/>
      <c r="JP948" s="12"/>
      <c r="JQ948" s="12"/>
      <c r="JR948" s="12"/>
      <c r="JS948" s="12"/>
      <c r="JT948" s="12"/>
      <c r="JU948" s="12"/>
      <c r="JV948" s="12"/>
      <c r="JW948" s="12"/>
      <c r="JX948" s="12"/>
      <c r="JY948" s="12"/>
      <c r="JZ948" s="12"/>
      <c r="KA948" s="12"/>
      <c r="KB948" s="12"/>
      <c r="KC948" s="12"/>
      <c r="KD948" s="12"/>
      <c r="KE948" s="12"/>
      <c r="KF948" s="12"/>
      <c r="KG948" s="12"/>
      <c r="KH948" s="12"/>
      <c r="KI948" s="12"/>
      <c r="KJ948" s="12"/>
      <c r="KK948" s="12"/>
      <c r="KL948" s="12"/>
      <c r="KM948" s="12"/>
      <c r="KN948" s="12"/>
      <c r="KO948" s="12"/>
      <c r="KP948" s="12"/>
      <c r="KQ948" s="12"/>
      <c r="KR948" s="12"/>
      <c r="KS948" s="12"/>
      <c r="KT948" s="12"/>
      <c r="KU948" s="12"/>
      <c r="KV948" s="12"/>
      <c r="KW948" s="12"/>
      <c r="KX948" s="12"/>
      <c r="KY948" s="12"/>
      <c r="KZ948" s="12"/>
      <c r="LA948" s="12"/>
      <c r="LB948" s="12"/>
      <c r="LC948" s="12"/>
      <c r="LD948" s="12"/>
      <c r="LE948" s="12"/>
      <c r="LF948" s="12"/>
      <c r="LG948" s="12"/>
      <c r="LH948" s="12"/>
      <c r="LI948" s="12"/>
      <c r="LJ948" s="12"/>
      <c r="LK948" s="12"/>
      <c r="LL948" s="12"/>
      <c r="LM948" s="12"/>
      <c r="LN948" s="12"/>
      <c r="LO948" s="12"/>
      <c r="LP948" s="12"/>
      <c r="LQ948" s="12"/>
      <c r="LR948" s="12"/>
      <c r="LS948" s="12"/>
      <c r="LT948" s="12"/>
      <c r="LU948" s="12"/>
      <c r="LV948" s="12"/>
      <c r="LW948" s="12"/>
      <c r="LX948" s="12"/>
      <c r="LY948" s="12"/>
      <c r="LZ948" s="12"/>
      <c r="MA948" s="12"/>
      <c r="MB948" s="12"/>
      <c r="MC948" s="12"/>
      <c r="MD948" s="12"/>
      <c r="ME948" s="12"/>
      <c r="MF948" s="12"/>
      <c r="MG948" s="12"/>
      <c r="MH948" s="12"/>
      <c r="MI948" s="12"/>
      <c r="MJ948" s="12"/>
      <c r="MK948" s="12"/>
      <c r="ML948" s="12"/>
      <c r="MM948" s="12"/>
      <c r="MN948" s="12"/>
      <c r="MO948" s="12"/>
      <c r="MP948" s="12"/>
      <c r="MQ948" s="12"/>
      <c r="MR948" s="12"/>
      <c r="MS948" s="12"/>
      <c r="MT948" s="12"/>
      <c r="MU948" s="12"/>
      <c r="MV948" s="12"/>
      <c r="MW948" s="12"/>
      <c r="MX948" s="12"/>
      <c r="MY948" s="12"/>
      <c r="MZ948" s="12"/>
      <c r="NA948" s="12"/>
      <c r="NB948" s="12"/>
      <c r="NC948" s="12"/>
      <c r="ND948" s="12"/>
      <c r="NE948" s="12"/>
      <c r="NF948" s="12"/>
      <c r="NG948" s="12"/>
      <c r="NH948" s="12"/>
      <c r="NI948" s="12"/>
      <c r="NJ948" s="12"/>
      <c r="NK948" s="12"/>
      <c r="NL948" s="12"/>
      <c r="NM948" s="12"/>
      <c r="NN948" s="12"/>
      <c r="NO948" s="12"/>
      <c r="NP948" s="12"/>
      <c r="NQ948" s="12"/>
      <c r="NR948" s="12"/>
      <c r="NS948" s="12"/>
      <c r="NT948" s="12"/>
      <c r="NU948" s="12"/>
      <c r="NV948" s="12"/>
      <c r="NW948" s="12"/>
      <c r="NX948" s="12"/>
      <c r="NY948" s="12"/>
      <c r="NZ948" s="12"/>
      <c r="OA948" s="12"/>
      <c r="OB948" s="12"/>
      <c r="OC948" s="12"/>
      <c r="OD948" s="12"/>
      <c r="OE948" s="12"/>
      <c r="OF948" s="12"/>
      <c r="OG948" s="12"/>
      <c r="OH948" s="12"/>
      <c r="OI948" s="12"/>
      <c r="OJ948" s="12"/>
      <c r="OK948" s="12"/>
      <c r="OL948" s="12"/>
      <c r="OM948" s="12"/>
      <c r="ON948" s="12"/>
      <c r="OO948" s="12"/>
      <c r="OP948" s="12"/>
      <c r="OQ948" s="12"/>
      <c r="OR948" s="12"/>
      <c r="OS948" s="12"/>
      <c r="OT948" s="12"/>
      <c r="OU948" s="12"/>
      <c r="OV948" s="12"/>
      <c r="OW948" s="12"/>
      <c r="OX948" s="12"/>
      <c r="OY948" s="12"/>
      <c r="OZ948" s="12"/>
      <c r="PA948" s="12"/>
      <c r="PB948" s="12"/>
      <c r="PC948" s="12"/>
      <c r="PD948" s="12"/>
      <c r="PE948" s="12"/>
      <c r="PF948" s="12"/>
      <c r="PG948" s="12"/>
      <c r="PH948" s="12"/>
      <c r="PI948" s="12"/>
      <c r="PJ948" s="12"/>
      <c r="PK948" s="12"/>
      <c r="PL948" s="12"/>
      <c r="PM948" s="12"/>
      <c r="PN948" s="12"/>
      <c r="PO948" s="12"/>
      <c r="PP948" s="12"/>
    </row>
    <row r="949">
      <c r="A949" s="452"/>
      <c r="B949" s="45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12"/>
      <c r="GA949" s="12"/>
      <c r="GB949" s="12"/>
      <c r="GC949" s="12"/>
      <c r="GD949" s="12"/>
      <c r="GE949" s="12"/>
      <c r="GF949" s="12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12"/>
      <c r="HA949" s="12"/>
      <c r="HB949" s="12"/>
      <c r="HC949" s="12"/>
      <c r="HD949" s="12"/>
      <c r="HE949" s="12"/>
      <c r="HF949" s="12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  <c r="HZ949" s="12"/>
      <c r="IA949" s="12"/>
      <c r="IB949" s="12"/>
      <c r="IC949" s="12"/>
      <c r="ID949" s="12"/>
      <c r="IE949" s="12"/>
      <c r="IF949" s="12"/>
      <c r="IG949" s="12"/>
      <c r="IH949" s="12"/>
      <c r="II949" s="12"/>
      <c r="IJ949" s="12"/>
      <c r="IK949" s="12"/>
      <c r="IL949" s="12"/>
      <c r="IM949" s="12"/>
      <c r="IN949" s="12"/>
      <c r="IO949" s="12"/>
      <c r="IP949" s="12"/>
      <c r="IQ949" s="12"/>
      <c r="IR949" s="12"/>
      <c r="IS949" s="12"/>
      <c r="IT949" s="12"/>
      <c r="IU949" s="12"/>
      <c r="IV949" s="12"/>
      <c r="IW949" s="12"/>
      <c r="IX949" s="12"/>
      <c r="IY949" s="12"/>
      <c r="IZ949" s="12"/>
      <c r="JA949" s="12"/>
      <c r="JB949" s="12"/>
      <c r="JC949" s="12"/>
      <c r="JD949" s="12"/>
      <c r="JE949" s="12"/>
      <c r="JF949" s="12"/>
      <c r="JG949" s="12"/>
      <c r="JH949" s="12"/>
      <c r="JI949" s="12"/>
      <c r="JJ949" s="12"/>
      <c r="JK949" s="12"/>
      <c r="JL949" s="12"/>
      <c r="JM949" s="12"/>
      <c r="JN949" s="12"/>
      <c r="JO949" s="12"/>
      <c r="JP949" s="12"/>
      <c r="JQ949" s="12"/>
      <c r="JR949" s="12"/>
      <c r="JS949" s="12"/>
      <c r="JT949" s="12"/>
      <c r="JU949" s="12"/>
      <c r="JV949" s="12"/>
      <c r="JW949" s="12"/>
      <c r="JX949" s="12"/>
      <c r="JY949" s="12"/>
      <c r="JZ949" s="12"/>
      <c r="KA949" s="12"/>
      <c r="KB949" s="12"/>
      <c r="KC949" s="12"/>
      <c r="KD949" s="12"/>
      <c r="KE949" s="12"/>
      <c r="KF949" s="12"/>
      <c r="KG949" s="12"/>
      <c r="KH949" s="12"/>
      <c r="KI949" s="12"/>
      <c r="KJ949" s="12"/>
      <c r="KK949" s="12"/>
      <c r="KL949" s="12"/>
      <c r="KM949" s="12"/>
      <c r="KN949" s="12"/>
      <c r="KO949" s="12"/>
      <c r="KP949" s="12"/>
      <c r="KQ949" s="12"/>
      <c r="KR949" s="12"/>
      <c r="KS949" s="12"/>
      <c r="KT949" s="12"/>
      <c r="KU949" s="12"/>
      <c r="KV949" s="12"/>
      <c r="KW949" s="12"/>
      <c r="KX949" s="12"/>
      <c r="KY949" s="12"/>
      <c r="KZ949" s="12"/>
      <c r="LA949" s="12"/>
      <c r="LB949" s="12"/>
      <c r="LC949" s="12"/>
      <c r="LD949" s="12"/>
      <c r="LE949" s="12"/>
      <c r="LF949" s="12"/>
      <c r="LG949" s="12"/>
      <c r="LH949" s="12"/>
      <c r="LI949" s="12"/>
      <c r="LJ949" s="12"/>
      <c r="LK949" s="12"/>
      <c r="LL949" s="12"/>
      <c r="LM949" s="12"/>
      <c r="LN949" s="12"/>
      <c r="LO949" s="12"/>
      <c r="LP949" s="12"/>
      <c r="LQ949" s="12"/>
      <c r="LR949" s="12"/>
      <c r="LS949" s="12"/>
      <c r="LT949" s="12"/>
      <c r="LU949" s="12"/>
      <c r="LV949" s="12"/>
      <c r="LW949" s="12"/>
      <c r="LX949" s="12"/>
      <c r="LY949" s="12"/>
      <c r="LZ949" s="12"/>
      <c r="MA949" s="12"/>
      <c r="MB949" s="12"/>
      <c r="MC949" s="12"/>
      <c r="MD949" s="12"/>
      <c r="ME949" s="12"/>
      <c r="MF949" s="12"/>
      <c r="MG949" s="12"/>
      <c r="MH949" s="12"/>
      <c r="MI949" s="12"/>
      <c r="MJ949" s="12"/>
      <c r="MK949" s="12"/>
      <c r="ML949" s="12"/>
      <c r="MM949" s="12"/>
      <c r="MN949" s="12"/>
      <c r="MO949" s="12"/>
      <c r="MP949" s="12"/>
      <c r="MQ949" s="12"/>
      <c r="MR949" s="12"/>
      <c r="MS949" s="12"/>
      <c r="MT949" s="12"/>
      <c r="MU949" s="12"/>
      <c r="MV949" s="12"/>
      <c r="MW949" s="12"/>
      <c r="MX949" s="12"/>
      <c r="MY949" s="12"/>
      <c r="MZ949" s="12"/>
      <c r="NA949" s="12"/>
      <c r="NB949" s="12"/>
      <c r="NC949" s="12"/>
      <c r="ND949" s="12"/>
      <c r="NE949" s="12"/>
      <c r="NF949" s="12"/>
      <c r="NG949" s="12"/>
      <c r="NH949" s="12"/>
      <c r="NI949" s="12"/>
      <c r="NJ949" s="12"/>
      <c r="NK949" s="12"/>
      <c r="NL949" s="12"/>
      <c r="NM949" s="12"/>
      <c r="NN949" s="12"/>
      <c r="NO949" s="12"/>
      <c r="NP949" s="12"/>
      <c r="NQ949" s="12"/>
      <c r="NR949" s="12"/>
      <c r="NS949" s="12"/>
      <c r="NT949" s="12"/>
      <c r="NU949" s="12"/>
      <c r="NV949" s="12"/>
      <c r="NW949" s="12"/>
      <c r="NX949" s="12"/>
      <c r="NY949" s="12"/>
      <c r="NZ949" s="12"/>
      <c r="OA949" s="12"/>
      <c r="OB949" s="12"/>
      <c r="OC949" s="12"/>
      <c r="OD949" s="12"/>
      <c r="OE949" s="12"/>
      <c r="OF949" s="12"/>
      <c r="OG949" s="12"/>
      <c r="OH949" s="12"/>
      <c r="OI949" s="12"/>
      <c r="OJ949" s="12"/>
      <c r="OK949" s="12"/>
      <c r="OL949" s="12"/>
      <c r="OM949" s="12"/>
      <c r="ON949" s="12"/>
      <c r="OO949" s="12"/>
      <c r="OP949" s="12"/>
      <c r="OQ949" s="12"/>
      <c r="OR949" s="12"/>
      <c r="OS949" s="12"/>
      <c r="OT949" s="12"/>
      <c r="OU949" s="12"/>
      <c r="OV949" s="12"/>
      <c r="OW949" s="12"/>
      <c r="OX949" s="12"/>
      <c r="OY949" s="12"/>
      <c r="OZ949" s="12"/>
      <c r="PA949" s="12"/>
      <c r="PB949" s="12"/>
      <c r="PC949" s="12"/>
      <c r="PD949" s="12"/>
      <c r="PE949" s="12"/>
      <c r="PF949" s="12"/>
      <c r="PG949" s="12"/>
      <c r="PH949" s="12"/>
      <c r="PI949" s="12"/>
      <c r="PJ949" s="12"/>
      <c r="PK949" s="12"/>
      <c r="PL949" s="12"/>
      <c r="PM949" s="12"/>
      <c r="PN949" s="12"/>
      <c r="PO949" s="12"/>
      <c r="PP949" s="12"/>
    </row>
    <row r="950">
      <c r="A950" s="452"/>
      <c r="B950" s="45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  <c r="IB950" s="12"/>
      <c r="IC950" s="12"/>
      <c r="ID950" s="12"/>
      <c r="IE950" s="12"/>
      <c r="IF950" s="12"/>
      <c r="IG950" s="12"/>
      <c r="IH950" s="12"/>
      <c r="II950" s="12"/>
      <c r="IJ950" s="12"/>
      <c r="IK950" s="12"/>
      <c r="IL950" s="12"/>
      <c r="IM950" s="12"/>
      <c r="IN950" s="12"/>
      <c r="IO950" s="12"/>
      <c r="IP950" s="12"/>
      <c r="IQ950" s="12"/>
      <c r="IR950" s="12"/>
      <c r="IS950" s="12"/>
      <c r="IT950" s="12"/>
      <c r="IU950" s="12"/>
      <c r="IV950" s="12"/>
      <c r="IW950" s="12"/>
      <c r="IX950" s="12"/>
      <c r="IY950" s="12"/>
      <c r="IZ950" s="12"/>
      <c r="JA950" s="12"/>
      <c r="JB950" s="12"/>
      <c r="JC950" s="12"/>
      <c r="JD950" s="12"/>
      <c r="JE950" s="12"/>
      <c r="JF950" s="12"/>
      <c r="JG950" s="12"/>
      <c r="JH950" s="12"/>
      <c r="JI950" s="12"/>
      <c r="JJ950" s="12"/>
      <c r="JK950" s="12"/>
      <c r="JL950" s="12"/>
      <c r="JM950" s="12"/>
      <c r="JN950" s="12"/>
      <c r="JO950" s="12"/>
      <c r="JP950" s="12"/>
      <c r="JQ950" s="12"/>
      <c r="JR950" s="12"/>
      <c r="JS950" s="12"/>
      <c r="JT950" s="12"/>
      <c r="JU950" s="12"/>
      <c r="JV950" s="12"/>
      <c r="JW950" s="12"/>
      <c r="JX950" s="12"/>
      <c r="JY950" s="12"/>
      <c r="JZ950" s="12"/>
      <c r="KA950" s="12"/>
      <c r="KB950" s="12"/>
      <c r="KC950" s="12"/>
      <c r="KD950" s="12"/>
      <c r="KE950" s="12"/>
      <c r="KF950" s="12"/>
      <c r="KG950" s="12"/>
      <c r="KH950" s="12"/>
      <c r="KI950" s="12"/>
      <c r="KJ950" s="12"/>
      <c r="KK950" s="12"/>
      <c r="KL950" s="12"/>
      <c r="KM950" s="12"/>
      <c r="KN950" s="12"/>
      <c r="KO950" s="12"/>
      <c r="KP950" s="12"/>
      <c r="KQ950" s="12"/>
      <c r="KR950" s="12"/>
      <c r="KS950" s="12"/>
      <c r="KT950" s="12"/>
      <c r="KU950" s="12"/>
      <c r="KV950" s="12"/>
      <c r="KW950" s="12"/>
      <c r="KX950" s="12"/>
      <c r="KY950" s="12"/>
      <c r="KZ950" s="12"/>
      <c r="LA950" s="12"/>
      <c r="LB950" s="12"/>
      <c r="LC950" s="12"/>
      <c r="LD950" s="12"/>
      <c r="LE950" s="12"/>
      <c r="LF950" s="12"/>
      <c r="LG950" s="12"/>
      <c r="LH950" s="12"/>
      <c r="LI950" s="12"/>
      <c r="LJ950" s="12"/>
      <c r="LK950" s="12"/>
      <c r="LL950" s="12"/>
      <c r="LM950" s="12"/>
      <c r="LN950" s="12"/>
      <c r="LO950" s="12"/>
      <c r="LP950" s="12"/>
      <c r="LQ950" s="12"/>
      <c r="LR950" s="12"/>
      <c r="LS950" s="12"/>
      <c r="LT950" s="12"/>
      <c r="LU950" s="12"/>
      <c r="LV950" s="12"/>
      <c r="LW950" s="12"/>
      <c r="LX950" s="12"/>
      <c r="LY950" s="12"/>
      <c r="LZ950" s="12"/>
      <c r="MA950" s="12"/>
      <c r="MB950" s="12"/>
      <c r="MC950" s="12"/>
      <c r="MD950" s="12"/>
      <c r="ME950" s="12"/>
      <c r="MF950" s="12"/>
      <c r="MG950" s="12"/>
      <c r="MH950" s="12"/>
      <c r="MI950" s="12"/>
      <c r="MJ950" s="12"/>
      <c r="MK950" s="12"/>
      <c r="ML950" s="12"/>
      <c r="MM950" s="12"/>
      <c r="MN950" s="12"/>
      <c r="MO950" s="12"/>
      <c r="MP950" s="12"/>
      <c r="MQ950" s="12"/>
      <c r="MR950" s="12"/>
      <c r="MS950" s="12"/>
      <c r="MT950" s="12"/>
      <c r="MU950" s="12"/>
      <c r="MV950" s="12"/>
      <c r="MW950" s="12"/>
      <c r="MX950" s="12"/>
      <c r="MY950" s="12"/>
      <c r="MZ950" s="12"/>
      <c r="NA950" s="12"/>
      <c r="NB950" s="12"/>
      <c r="NC950" s="12"/>
      <c r="ND950" s="12"/>
      <c r="NE950" s="12"/>
      <c r="NF950" s="12"/>
      <c r="NG950" s="12"/>
      <c r="NH950" s="12"/>
      <c r="NI950" s="12"/>
      <c r="NJ950" s="12"/>
      <c r="NK950" s="12"/>
      <c r="NL950" s="12"/>
      <c r="NM950" s="12"/>
      <c r="NN950" s="12"/>
      <c r="NO950" s="12"/>
      <c r="NP950" s="12"/>
      <c r="NQ950" s="12"/>
      <c r="NR950" s="12"/>
      <c r="NS950" s="12"/>
      <c r="NT950" s="12"/>
      <c r="NU950" s="12"/>
      <c r="NV950" s="12"/>
      <c r="NW950" s="12"/>
      <c r="NX950" s="12"/>
      <c r="NY950" s="12"/>
      <c r="NZ950" s="12"/>
      <c r="OA950" s="12"/>
      <c r="OB950" s="12"/>
      <c r="OC950" s="12"/>
      <c r="OD950" s="12"/>
      <c r="OE950" s="12"/>
      <c r="OF950" s="12"/>
      <c r="OG950" s="12"/>
      <c r="OH950" s="12"/>
      <c r="OI950" s="12"/>
      <c r="OJ950" s="12"/>
      <c r="OK950" s="12"/>
      <c r="OL950" s="12"/>
      <c r="OM950" s="12"/>
      <c r="ON950" s="12"/>
      <c r="OO950" s="12"/>
      <c r="OP950" s="12"/>
      <c r="OQ950" s="12"/>
      <c r="OR950" s="12"/>
      <c r="OS950" s="12"/>
      <c r="OT950" s="12"/>
      <c r="OU950" s="12"/>
      <c r="OV950" s="12"/>
      <c r="OW950" s="12"/>
      <c r="OX950" s="12"/>
      <c r="OY950" s="12"/>
      <c r="OZ950" s="12"/>
      <c r="PA950" s="12"/>
      <c r="PB950" s="12"/>
      <c r="PC950" s="12"/>
      <c r="PD950" s="12"/>
      <c r="PE950" s="12"/>
      <c r="PF950" s="12"/>
      <c r="PG950" s="12"/>
      <c r="PH950" s="12"/>
      <c r="PI950" s="12"/>
      <c r="PJ950" s="12"/>
      <c r="PK950" s="12"/>
      <c r="PL950" s="12"/>
      <c r="PM950" s="12"/>
      <c r="PN950" s="12"/>
      <c r="PO950" s="12"/>
      <c r="PP950" s="12"/>
    </row>
    <row r="951">
      <c r="A951" s="452"/>
      <c r="B951" s="45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  <c r="HZ951" s="12"/>
      <c r="IA951" s="12"/>
      <c r="IB951" s="12"/>
      <c r="IC951" s="12"/>
      <c r="ID951" s="12"/>
      <c r="IE951" s="12"/>
      <c r="IF951" s="12"/>
      <c r="IG951" s="12"/>
      <c r="IH951" s="12"/>
      <c r="II951" s="12"/>
      <c r="IJ951" s="12"/>
      <c r="IK951" s="12"/>
      <c r="IL951" s="12"/>
      <c r="IM951" s="12"/>
      <c r="IN951" s="12"/>
      <c r="IO951" s="12"/>
      <c r="IP951" s="12"/>
      <c r="IQ951" s="12"/>
      <c r="IR951" s="12"/>
      <c r="IS951" s="12"/>
      <c r="IT951" s="12"/>
      <c r="IU951" s="12"/>
      <c r="IV951" s="12"/>
      <c r="IW951" s="12"/>
      <c r="IX951" s="12"/>
      <c r="IY951" s="12"/>
      <c r="IZ951" s="12"/>
      <c r="JA951" s="12"/>
      <c r="JB951" s="12"/>
      <c r="JC951" s="12"/>
      <c r="JD951" s="12"/>
      <c r="JE951" s="12"/>
      <c r="JF951" s="12"/>
      <c r="JG951" s="12"/>
      <c r="JH951" s="12"/>
      <c r="JI951" s="12"/>
      <c r="JJ951" s="12"/>
      <c r="JK951" s="12"/>
      <c r="JL951" s="12"/>
      <c r="JM951" s="12"/>
      <c r="JN951" s="12"/>
      <c r="JO951" s="12"/>
      <c r="JP951" s="12"/>
      <c r="JQ951" s="12"/>
      <c r="JR951" s="12"/>
      <c r="JS951" s="12"/>
      <c r="JT951" s="12"/>
      <c r="JU951" s="12"/>
      <c r="JV951" s="12"/>
      <c r="JW951" s="12"/>
      <c r="JX951" s="12"/>
      <c r="JY951" s="12"/>
      <c r="JZ951" s="12"/>
      <c r="KA951" s="12"/>
      <c r="KB951" s="12"/>
      <c r="KC951" s="12"/>
      <c r="KD951" s="12"/>
      <c r="KE951" s="12"/>
      <c r="KF951" s="12"/>
      <c r="KG951" s="12"/>
      <c r="KH951" s="12"/>
      <c r="KI951" s="12"/>
      <c r="KJ951" s="12"/>
      <c r="KK951" s="12"/>
      <c r="KL951" s="12"/>
      <c r="KM951" s="12"/>
      <c r="KN951" s="12"/>
      <c r="KO951" s="12"/>
      <c r="KP951" s="12"/>
      <c r="KQ951" s="12"/>
      <c r="KR951" s="12"/>
      <c r="KS951" s="12"/>
      <c r="KT951" s="12"/>
      <c r="KU951" s="12"/>
      <c r="KV951" s="12"/>
      <c r="KW951" s="12"/>
      <c r="KX951" s="12"/>
      <c r="KY951" s="12"/>
      <c r="KZ951" s="12"/>
      <c r="LA951" s="12"/>
      <c r="LB951" s="12"/>
      <c r="LC951" s="12"/>
      <c r="LD951" s="12"/>
      <c r="LE951" s="12"/>
      <c r="LF951" s="12"/>
      <c r="LG951" s="12"/>
      <c r="LH951" s="12"/>
      <c r="LI951" s="12"/>
      <c r="LJ951" s="12"/>
      <c r="LK951" s="12"/>
      <c r="LL951" s="12"/>
      <c r="LM951" s="12"/>
      <c r="LN951" s="12"/>
      <c r="LO951" s="12"/>
      <c r="LP951" s="12"/>
      <c r="LQ951" s="12"/>
      <c r="LR951" s="12"/>
      <c r="LS951" s="12"/>
      <c r="LT951" s="12"/>
      <c r="LU951" s="12"/>
      <c r="LV951" s="12"/>
      <c r="LW951" s="12"/>
      <c r="LX951" s="12"/>
      <c r="LY951" s="12"/>
      <c r="LZ951" s="12"/>
      <c r="MA951" s="12"/>
      <c r="MB951" s="12"/>
      <c r="MC951" s="12"/>
      <c r="MD951" s="12"/>
      <c r="ME951" s="12"/>
      <c r="MF951" s="12"/>
      <c r="MG951" s="12"/>
      <c r="MH951" s="12"/>
      <c r="MI951" s="12"/>
      <c r="MJ951" s="12"/>
      <c r="MK951" s="12"/>
      <c r="ML951" s="12"/>
      <c r="MM951" s="12"/>
      <c r="MN951" s="12"/>
      <c r="MO951" s="12"/>
      <c r="MP951" s="12"/>
      <c r="MQ951" s="12"/>
      <c r="MR951" s="12"/>
      <c r="MS951" s="12"/>
      <c r="MT951" s="12"/>
      <c r="MU951" s="12"/>
      <c r="MV951" s="12"/>
      <c r="MW951" s="12"/>
      <c r="MX951" s="12"/>
      <c r="MY951" s="12"/>
      <c r="MZ951" s="12"/>
      <c r="NA951" s="12"/>
      <c r="NB951" s="12"/>
      <c r="NC951" s="12"/>
      <c r="ND951" s="12"/>
      <c r="NE951" s="12"/>
      <c r="NF951" s="12"/>
      <c r="NG951" s="12"/>
      <c r="NH951" s="12"/>
      <c r="NI951" s="12"/>
      <c r="NJ951" s="12"/>
      <c r="NK951" s="12"/>
      <c r="NL951" s="12"/>
      <c r="NM951" s="12"/>
      <c r="NN951" s="12"/>
      <c r="NO951" s="12"/>
      <c r="NP951" s="12"/>
      <c r="NQ951" s="12"/>
      <c r="NR951" s="12"/>
      <c r="NS951" s="12"/>
      <c r="NT951" s="12"/>
      <c r="NU951" s="12"/>
      <c r="NV951" s="12"/>
      <c r="NW951" s="12"/>
      <c r="NX951" s="12"/>
      <c r="NY951" s="12"/>
      <c r="NZ951" s="12"/>
      <c r="OA951" s="12"/>
      <c r="OB951" s="12"/>
      <c r="OC951" s="12"/>
      <c r="OD951" s="12"/>
      <c r="OE951" s="12"/>
      <c r="OF951" s="12"/>
      <c r="OG951" s="12"/>
      <c r="OH951" s="12"/>
      <c r="OI951" s="12"/>
      <c r="OJ951" s="12"/>
      <c r="OK951" s="12"/>
      <c r="OL951" s="12"/>
      <c r="OM951" s="12"/>
      <c r="ON951" s="12"/>
      <c r="OO951" s="12"/>
      <c r="OP951" s="12"/>
      <c r="OQ951" s="12"/>
      <c r="OR951" s="12"/>
      <c r="OS951" s="12"/>
      <c r="OT951" s="12"/>
      <c r="OU951" s="12"/>
      <c r="OV951" s="12"/>
      <c r="OW951" s="12"/>
      <c r="OX951" s="12"/>
      <c r="OY951" s="12"/>
      <c r="OZ951" s="12"/>
      <c r="PA951" s="12"/>
      <c r="PB951" s="12"/>
      <c r="PC951" s="12"/>
      <c r="PD951" s="12"/>
      <c r="PE951" s="12"/>
      <c r="PF951" s="12"/>
      <c r="PG951" s="12"/>
      <c r="PH951" s="12"/>
      <c r="PI951" s="12"/>
      <c r="PJ951" s="12"/>
      <c r="PK951" s="12"/>
      <c r="PL951" s="12"/>
      <c r="PM951" s="12"/>
      <c r="PN951" s="12"/>
      <c r="PO951" s="12"/>
      <c r="PP951" s="12"/>
    </row>
    <row r="952">
      <c r="A952" s="452"/>
      <c r="B952" s="45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12"/>
      <c r="FX952" s="12"/>
      <c r="FY952" s="12"/>
      <c r="FZ952" s="12"/>
      <c r="GA952" s="12"/>
      <c r="GB952" s="12"/>
      <c r="GC952" s="12"/>
      <c r="GD952" s="12"/>
      <c r="GE952" s="12"/>
      <c r="GF952" s="12"/>
      <c r="GG952" s="12"/>
      <c r="GH952" s="12"/>
      <c r="GI952" s="12"/>
      <c r="GJ952" s="12"/>
      <c r="GK952" s="12"/>
      <c r="GL952" s="12"/>
      <c r="GM952" s="12"/>
      <c r="GN952" s="12"/>
      <c r="GO952" s="12"/>
      <c r="GP952" s="12"/>
      <c r="GQ952" s="12"/>
      <c r="GR952" s="12"/>
      <c r="GS952" s="12"/>
      <c r="GT952" s="12"/>
      <c r="GU952" s="12"/>
      <c r="GV952" s="12"/>
      <c r="GW952" s="12"/>
      <c r="GX952" s="12"/>
      <c r="GY952" s="12"/>
      <c r="GZ952" s="12"/>
      <c r="HA952" s="12"/>
      <c r="HB952" s="12"/>
      <c r="HC952" s="12"/>
      <c r="HD952" s="12"/>
      <c r="HE952" s="12"/>
      <c r="HF952" s="12"/>
      <c r="HG952" s="12"/>
      <c r="HH952" s="12"/>
      <c r="HI952" s="12"/>
      <c r="HJ952" s="12"/>
      <c r="HK952" s="12"/>
      <c r="HL952" s="12"/>
      <c r="HM952" s="12"/>
      <c r="HN952" s="12"/>
      <c r="HO952" s="12"/>
      <c r="HP952" s="12"/>
      <c r="HQ952" s="12"/>
      <c r="HR952" s="12"/>
      <c r="HS952" s="12"/>
      <c r="HT952" s="12"/>
      <c r="HU952" s="12"/>
      <c r="HV952" s="12"/>
      <c r="HW952" s="12"/>
      <c r="HX952" s="12"/>
      <c r="HY952" s="12"/>
      <c r="HZ952" s="12"/>
      <c r="IA952" s="12"/>
      <c r="IB952" s="12"/>
      <c r="IC952" s="12"/>
      <c r="ID952" s="12"/>
      <c r="IE952" s="12"/>
      <c r="IF952" s="12"/>
      <c r="IG952" s="12"/>
      <c r="IH952" s="12"/>
      <c r="II952" s="12"/>
      <c r="IJ952" s="12"/>
      <c r="IK952" s="12"/>
      <c r="IL952" s="12"/>
      <c r="IM952" s="12"/>
      <c r="IN952" s="12"/>
      <c r="IO952" s="12"/>
      <c r="IP952" s="12"/>
      <c r="IQ952" s="12"/>
      <c r="IR952" s="12"/>
      <c r="IS952" s="12"/>
      <c r="IT952" s="12"/>
      <c r="IU952" s="12"/>
      <c r="IV952" s="12"/>
      <c r="IW952" s="12"/>
      <c r="IX952" s="12"/>
      <c r="IY952" s="12"/>
      <c r="IZ952" s="12"/>
      <c r="JA952" s="12"/>
      <c r="JB952" s="12"/>
      <c r="JC952" s="12"/>
      <c r="JD952" s="12"/>
      <c r="JE952" s="12"/>
      <c r="JF952" s="12"/>
      <c r="JG952" s="12"/>
      <c r="JH952" s="12"/>
      <c r="JI952" s="12"/>
      <c r="JJ952" s="12"/>
      <c r="JK952" s="12"/>
      <c r="JL952" s="12"/>
      <c r="JM952" s="12"/>
      <c r="JN952" s="12"/>
      <c r="JO952" s="12"/>
      <c r="JP952" s="12"/>
      <c r="JQ952" s="12"/>
      <c r="JR952" s="12"/>
      <c r="JS952" s="12"/>
      <c r="JT952" s="12"/>
      <c r="JU952" s="12"/>
      <c r="JV952" s="12"/>
      <c r="JW952" s="12"/>
      <c r="JX952" s="12"/>
      <c r="JY952" s="12"/>
      <c r="JZ952" s="12"/>
      <c r="KA952" s="12"/>
      <c r="KB952" s="12"/>
      <c r="KC952" s="12"/>
      <c r="KD952" s="12"/>
      <c r="KE952" s="12"/>
      <c r="KF952" s="12"/>
      <c r="KG952" s="12"/>
      <c r="KH952" s="12"/>
      <c r="KI952" s="12"/>
      <c r="KJ952" s="12"/>
      <c r="KK952" s="12"/>
      <c r="KL952" s="12"/>
      <c r="KM952" s="12"/>
      <c r="KN952" s="12"/>
      <c r="KO952" s="12"/>
      <c r="KP952" s="12"/>
      <c r="KQ952" s="12"/>
      <c r="KR952" s="12"/>
      <c r="KS952" s="12"/>
      <c r="KT952" s="12"/>
      <c r="KU952" s="12"/>
      <c r="KV952" s="12"/>
      <c r="KW952" s="12"/>
      <c r="KX952" s="12"/>
      <c r="KY952" s="12"/>
      <c r="KZ952" s="12"/>
      <c r="LA952" s="12"/>
      <c r="LB952" s="12"/>
      <c r="LC952" s="12"/>
      <c r="LD952" s="12"/>
      <c r="LE952" s="12"/>
      <c r="LF952" s="12"/>
      <c r="LG952" s="12"/>
      <c r="LH952" s="12"/>
      <c r="LI952" s="12"/>
      <c r="LJ952" s="12"/>
      <c r="LK952" s="12"/>
      <c r="LL952" s="12"/>
      <c r="LM952" s="12"/>
      <c r="LN952" s="12"/>
      <c r="LO952" s="12"/>
      <c r="LP952" s="12"/>
      <c r="LQ952" s="12"/>
      <c r="LR952" s="12"/>
      <c r="LS952" s="12"/>
      <c r="LT952" s="12"/>
      <c r="LU952" s="12"/>
      <c r="LV952" s="12"/>
      <c r="LW952" s="12"/>
      <c r="LX952" s="12"/>
      <c r="LY952" s="12"/>
      <c r="LZ952" s="12"/>
      <c r="MA952" s="12"/>
      <c r="MB952" s="12"/>
      <c r="MC952" s="12"/>
      <c r="MD952" s="12"/>
      <c r="ME952" s="12"/>
      <c r="MF952" s="12"/>
      <c r="MG952" s="12"/>
      <c r="MH952" s="12"/>
      <c r="MI952" s="12"/>
      <c r="MJ952" s="12"/>
      <c r="MK952" s="12"/>
      <c r="ML952" s="12"/>
      <c r="MM952" s="12"/>
      <c r="MN952" s="12"/>
      <c r="MO952" s="12"/>
      <c r="MP952" s="12"/>
      <c r="MQ952" s="12"/>
      <c r="MR952" s="12"/>
      <c r="MS952" s="12"/>
      <c r="MT952" s="12"/>
      <c r="MU952" s="12"/>
      <c r="MV952" s="12"/>
      <c r="MW952" s="12"/>
      <c r="MX952" s="12"/>
      <c r="MY952" s="12"/>
      <c r="MZ952" s="12"/>
      <c r="NA952" s="12"/>
      <c r="NB952" s="12"/>
      <c r="NC952" s="12"/>
      <c r="ND952" s="12"/>
      <c r="NE952" s="12"/>
      <c r="NF952" s="12"/>
      <c r="NG952" s="12"/>
      <c r="NH952" s="12"/>
      <c r="NI952" s="12"/>
      <c r="NJ952" s="12"/>
      <c r="NK952" s="12"/>
      <c r="NL952" s="12"/>
      <c r="NM952" s="12"/>
      <c r="NN952" s="12"/>
      <c r="NO952" s="12"/>
      <c r="NP952" s="12"/>
      <c r="NQ952" s="12"/>
      <c r="NR952" s="12"/>
      <c r="NS952" s="12"/>
      <c r="NT952" s="12"/>
      <c r="NU952" s="12"/>
      <c r="NV952" s="12"/>
      <c r="NW952" s="12"/>
      <c r="NX952" s="12"/>
      <c r="NY952" s="12"/>
      <c r="NZ952" s="12"/>
      <c r="OA952" s="12"/>
      <c r="OB952" s="12"/>
      <c r="OC952" s="12"/>
      <c r="OD952" s="12"/>
      <c r="OE952" s="12"/>
      <c r="OF952" s="12"/>
      <c r="OG952" s="12"/>
      <c r="OH952" s="12"/>
      <c r="OI952" s="12"/>
      <c r="OJ952" s="12"/>
      <c r="OK952" s="12"/>
      <c r="OL952" s="12"/>
      <c r="OM952" s="12"/>
      <c r="ON952" s="12"/>
      <c r="OO952" s="12"/>
      <c r="OP952" s="12"/>
      <c r="OQ952" s="12"/>
      <c r="OR952" s="12"/>
      <c r="OS952" s="12"/>
      <c r="OT952" s="12"/>
      <c r="OU952" s="12"/>
      <c r="OV952" s="12"/>
      <c r="OW952" s="12"/>
      <c r="OX952" s="12"/>
      <c r="OY952" s="12"/>
      <c r="OZ952" s="12"/>
      <c r="PA952" s="12"/>
      <c r="PB952" s="12"/>
      <c r="PC952" s="12"/>
      <c r="PD952" s="12"/>
      <c r="PE952" s="12"/>
      <c r="PF952" s="12"/>
      <c r="PG952" s="12"/>
      <c r="PH952" s="12"/>
      <c r="PI952" s="12"/>
      <c r="PJ952" s="12"/>
      <c r="PK952" s="12"/>
      <c r="PL952" s="12"/>
      <c r="PM952" s="12"/>
      <c r="PN952" s="12"/>
      <c r="PO952" s="12"/>
      <c r="PP952" s="12"/>
    </row>
    <row r="953">
      <c r="A953" s="452"/>
      <c r="B953" s="45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  <c r="KB953" s="12"/>
      <c r="KC953" s="12"/>
      <c r="KD953" s="12"/>
      <c r="KE953" s="12"/>
      <c r="KF953" s="12"/>
      <c r="KG953" s="12"/>
      <c r="KH953" s="12"/>
      <c r="KI953" s="12"/>
      <c r="KJ953" s="12"/>
      <c r="KK953" s="12"/>
      <c r="KL953" s="12"/>
      <c r="KM953" s="12"/>
      <c r="KN953" s="12"/>
      <c r="KO953" s="12"/>
      <c r="KP953" s="12"/>
      <c r="KQ953" s="12"/>
      <c r="KR953" s="12"/>
      <c r="KS953" s="12"/>
      <c r="KT953" s="12"/>
      <c r="KU953" s="12"/>
      <c r="KV953" s="12"/>
      <c r="KW953" s="12"/>
      <c r="KX953" s="12"/>
      <c r="KY953" s="12"/>
      <c r="KZ953" s="12"/>
      <c r="LA953" s="12"/>
      <c r="LB953" s="12"/>
      <c r="LC953" s="12"/>
      <c r="LD953" s="12"/>
      <c r="LE953" s="12"/>
      <c r="LF953" s="12"/>
      <c r="LG953" s="12"/>
      <c r="LH953" s="12"/>
      <c r="LI953" s="12"/>
      <c r="LJ953" s="12"/>
      <c r="LK953" s="12"/>
      <c r="LL953" s="12"/>
      <c r="LM953" s="12"/>
      <c r="LN953" s="12"/>
      <c r="LO953" s="12"/>
      <c r="LP953" s="12"/>
      <c r="LQ953" s="12"/>
      <c r="LR953" s="12"/>
      <c r="LS953" s="12"/>
      <c r="LT953" s="12"/>
      <c r="LU953" s="12"/>
      <c r="LV953" s="12"/>
      <c r="LW953" s="12"/>
      <c r="LX953" s="12"/>
      <c r="LY953" s="12"/>
      <c r="LZ953" s="12"/>
      <c r="MA953" s="12"/>
      <c r="MB953" s="12"/>
      <c r="MC953" s="12"/>
      <c r="MD953" s="12"/>
      <c r="ME953" s="12"/>
      <c r="MF953" s="12"/>
      <c r="MG953" s="12"/>
      <c r="MH953" s="12"/>
      <c r="MI953" s="12"/>
      <c r="MJ953" s="12"/>
      <c r="MK953" s="12"/>
      <c r="ML953" s="12"/>
      <c r="MM953" s="12"/>
      <c r="MN953" s="12"/>
      <c r="MO953" s="12"/>
      <c r="MP953" s="12"/>
      <c r="MQ953" s="12"/>
      <c r="MR953" s="12"/>
      <c r="MS953" s="12"/>
      <c r="MT953" s="12"/>
      <c r="MU953" s="12"/>
      <c r="MV953" s="12"/>
      <c r="MW953" s="12"/>
      <c r="MX953" s="12"/>
      <c r="MY953" s="12"/>
      <c r="MZ953" s="12"/>
      <c r="NA953" s="12"/>
      <c r="NB953" s="12"/>
      <c r="NC953" s="12"/>
      <c r="ND953" s="12"/>
      <c r="NE953" s="12"/>
      <c r="NF953" s="12"/>
      <c r="NG953" s="12"/>
      <c r="NH953" s="12"/>
      <c r="NI953" s="12"/>
      <c r="NJ953" s="12"/>
      <c r="NK953" s="12"/>
      <c r="NL953" s="12"/>
      <c r="NM953" s="12"/>
      <c r="NN953" s="12"/>
      <c r="NO953" s="12"/>
      <c r="NP953" s="12"/>
      <c r="NQ953" s="12"/>
      <c r="NR953" s="12"/>
      <c r="NS953" s="12"/>
      <c r="NT953" s="12"/>
      <c r="NU953" s="12"/>
      <c r="NV953" s="12"/>
      <c r="NW953" s="12"/>
      <c r="NX953" s="12"/>
      <c r="NY953" s="12"/>
      <c r="NZ953" s="12"/>
      <c r="OA953" s="12"/>
      <c r="OB953" s="12"/>
      <c r="OC953" s="12"/>
      <c r="OD953" s="12"/>
      <c r="OE953" s="12"/>
      <c r="OF953" s="12"/>
      <c r="OG953" s="12"/>
      <c r="OH953" s="12"/>
      <c r="OI953" s="12"/>
      <c r="OJ953" s="12"/>
      <c r="OK953" s="12"/>
      <c r="OL953" s="12"/>
      <c r="OM953" s="12"/>
      <c r="ON953" s="12"/>
      <c r="OO953" s="12"/>
      <c r="OP953" s="12"/>
      <c r="OQ953" s="12"/>
      <c r="OR953" s="12"/>
      <c r="OS953" s="12"/>
      <c r="OT953" s="12"/>
      <c r="OU953" s="12"/>
      <c r="OV953" s="12"/>
      <c r="OW953" s="12"/>
      <c r="OX953" s="12"/>
      <c r="OY953" s="12"/>
      <c r="OZ953" s="12"/>
      <c r="PA953" s="12"/>
      <c r="PB953" s="12"/>
      <c r="PC953" s="12"/>
      <c r="PD953" s="12"/>
      <c r="PE953" s="12"/>
      <c r="PF953" s="12"/>
      <c r="PG953" s="12"/>
      <c r="PH953" s="12"/>
      <c r="PI953" s="12"/>
      <c r="PJ953" s="12"/>
      <c r="PK953" s="12"/>
      <c r="PL953" s="12"/>
      <c r="PM953" s="12"/>
      <c r="PN953" s="12"/>
      <c r="PO953" s="12"/>
      <c r="PP953" s="12"/>
    </row>
    <row r="954">
      <c r="A954" s="452"/>
      <c r="B954" s="45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  <c r="IU954" s="12"/>
      <c r="IV954" s="12"/>
      <c r="IW954" s="12"/>
      <c r="IX954" s="12"/>
      <c r="IY954" s="12"/>
      <c r="IZ954" s="12"/>
      <c r="JA954" s="12"/>
      <c r="JB954" s="12"/>
      <c r="JC954" s="12"/>
      <c r="JD954" s="12"/>
      <c r="JE954" s="12"/>
      <c r="JF954" s="12"/>
      <c r="JG954" s="12"/>
      <c r="JH954" s="12"/>
      <c r="JI954" s="12"/>
      <c r="JJ954" s="12"/>
      <c r="JK954" s="12"/>
      <c r="JL954" s="12"/>
      <c r="JM954" s="12"/>
      <c r="JN954" s="12"/>
      <c r="JO954" s="12"/>
      <c r="JP954" s="12"/>
      <c r="JQ954" s="12"/>
      <c r="JR954" s="12"/>
      <c r="JS954" s="12"/>
      <c r="JT954" s="12"/>
      <c r="JU954" s="12"/>
      <c r="JV954" s="12"/>
      <c r="JW954" s="12"/>
      <c r="JX954" s="12"/>
      <c r="JY954" s="12"/>
      <c r="JZ954" s="12"/>
      <c r="KA954" s="12"/>
      <c r="KB954" s="12"/>
      <c r="KC954" s="12"/>
      <c r="KD954" s="12"/>
      <c r="KE954" s="12"/>
      <c r="KF954" s="12"/>
      <c r="KG954" s="12"/>
      <c r="KH954" s="12"/>
      <c r="KI954" s="12"/>
      <c r="KJ954" s="12"/>
      <c r="KK954" s="12"/>
      <c r="KL954" s="12"/>
      <c r="KM954" s="12"/>
      <c r="KN954" s="12"/>
      <c r="KO954" s="12"/>
      <c r="KP954" s="12"/>
      <c r="KQ954" s="12"/>
      <c r="KR954" s="12"/>
      <c r="KS954" s="12"/>
      <c r="KT954" s="12"/>
      <c r="KU954" s="12"/>
      <c r="KV954" s="12"/>
      <c r="KW954" s="12"/>
      <c r="KX954" s="12"/>
      <c r="KY954" s="12"/>
      <c r="KZ954" s="12"/>
      <c r="LA954" s="12"/>
      <c r="LB954" s="12"/>
      <c r="LC954" s="12"/>
      <c r="LD954" s="12"/>
      <c r="LE954" s="12"/>
      <c r="LF954" s="12"/>
      <c r="LG954" s="12"/>
      <c r="LH954" s="12"/>
      <c r="LI954" s="12"/>
      <c r="LJ954" s="12"/>
      <c r="LK954" s="12"/>
      <c r="LL954" s="12"/>
      <c r="LM954" s="12"/>
      <c r="LN954" s="12"/>
      <c r="LO954" s="12"/>
      <c r="LP954" s="12"/>
      <c r="LQ954" s="12"/>
      <c r="LR954" s="12"/>
      <c r="LS954" s="12"/>
      <c r="LT954" s="12"/>
      <c r="LU954" s="12"/>
      <c r="LV954" s="12"/>
      <c r="LW954" s="12"/>
      <c r="LX954" s="12"/>
      <c r="LY954" s="12"/>
      <c r="LZ954" s="12"/>
      <c r="MA954" s="12"/>
      <c r="MB954" s="12"/>
      <c r="MC954" s="12"/>
      <c r="MD954" s="12"/>
      <c r="ME954" s="12"/>
      <c r="MF954" s="12"/>
      <c r="MG954" s="12"/>
      <c r="MH954" s="12"/>
      <c r="MI954" s="12"/>
      <c r="MJ954" s="12"/>
      <c r="MK954" s="12"/>
      <c r="ML954" s="12"/>
      <c r="MM954" s="12"/>
      <c r="MN954" s="12"/>
      <c r="MO954" s="12"/>
      <c r="MP954" s="12"/>
      <c r="MQ954" s="12"/>
      <c r="MR954" s="12"/>
      <c r="MS954" s="12"/>
      <c r="MT954" s="12"/>
      <c r="MU954" s="12"/>
      <c r="MV954" s="12"/>
      <c r="MW954" s="12"/>
      <c r="MX954" s="12"/>
      <c r="MY954" s="12"/>
      <c r="MZ954" s="12"/>
      <c r="NA954" s="12"/>
      <c r="NB954" s="12"/>
      <c r="NC954" s="12"/>
      <c r="ND954" s="12"/>
      <c r="NE954" s="12"/>
      <c r="NF954" s="12"/>
      <c r="NG954" s="12"/>
      <c r="NH954" s="12"/>
      <c r="NI954" s="12"/>
      <c r="NJ954" s="12"/>
      <c r="NK954" s="12"/>
      <c r="NL954" s="12"/>
      <c r="NM954" s="12"/>
      <c r="NN954" s="12"/>
      <c r="NO954" s="12"/>
      <c r="NP954" s="12"/>
      <c r="NQ954" s="12"/>
      <c r="NR954" s="12"/>
      <c r="NS954" s="12"/>
      <c r="NT954" s="12"/>
      <c r="NU954" s="12"/>
      <c r="NV954" s="12"/>
      <c r="NW954" s="12"/>
      <c r="NX954" s="12"/>
      <c r="NY954" s="12"/>
      <c r="NZ954" s="12"/>
      <c r="OA954" s="12"/>
      <c r="OB954" s="12"/>
      <c r="OC954" s="12"/>
      <c r="OD954" s="12"/>
      <c r="OE954" s="12"/>
      <c r="OF954" s="12"/>
      <c r="OG954" s="12"/>
      <c r="OH954" s="12"/>
      <c r="OI954" s="12"/>
      <c r="OJ954" s="12"/>
      <c r="OK954" s="12"/>
      <c r="OL954" s="12"/>
      <c r="OM954" s="12"/>
      <c r="ON954" s="12"/>
      <c r="OO954" s="12"/>
      <c r="OP954" s="12"/>
      <c r="OQ954" s="12"/>
      <c r="OR954" s="12"/>
      <c r="OS954" s="12"/>
      <c r="OT954" s="12"/>
      <c r="OU954" s="12"/>
      <c r="OV954" s="12"/>
      <c r="OW954" s="12"/>
      <c r="OX954" s="12"/>
      <c r="OY954" s="12"/>
      <c r="OZ954" s="12"/>
      <c r="PA954" s="12"/>
      <c r="PB954" s="12"/>
      <c r="PC954" s="12"/>
      <c r="PD954" s="12"/>
      <c r="PE954" s="12"/>
      <c r="PF954" s="12"/>
      <c r="PG954" s="12"/>
      <c r="PH954" s="12"/>
      <c r="PI954" s="12"/>
      <c r="PJ954" s="12"/>
      <c r="PK954" s="12"/>
      <c r="PL954" s="12"/>
      <c r="PM954" s="12"/>
      <c r="PN954" s="12"/>
      <c r="PO954" s="12"/>
      <c r="PP954" s="12"/>
    </row>
    <row r="955">
      <c r="A955" s="452"/>
      <c r="B955" s="45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  <c r="IB955" s="12"/>
      <c r="IC955" s="12"/>
      <c r="ID955" s="12"/>
      <c r="IE955" s="12"/>
      <c r="IF955" s="12"/>
      <c r="IG955" s="12"/>
      <c r="IH955" s="12"/>
      <c r="II955" s="12"/>
      <c r="IJ955" s="12"/>
      <c r="IK955" s="12"/>
      <c r="IL955" s="12"/>
      <c r="IM955" s="12"/>
      <c r="IN955" s="12"/>
      <c r="IO955" s="12"/>
      <c r="IP955" s="12"/>
      <c r="IQ955" s="12"/>
      <c r="IR955" s="12"/>
      <c r="IS955" s="12"/>
      <c r="IT955" s="12"/>
      <c r="IU955" s="12"/>
      <c r="IV955" s="12"/>
      <c r="IW955" s="12"/>
      <c r="IX955" s="12"/>
      <c r="IY955" s="12"/>
      <c r="IZ955" s="12"/>
      <c r="JA955" s="12"/>
      <c r="JB955" s="12"/>
      <c r="JC955" s="12"/>
      <c r="JD955" s="12"/>
      <c r="JE955" s="12"/>
      <c r="JF955" s="12"/>
      <c r="JG955" s="12"/>
      <c r="JH955" s="12"/>
      <c r="JI955" s="12"/>
      <c r="JJ955" s="12"/>
      <c r="JK955" s="12"/>
      <c r="JL955" s="12"/>
      <c r="JM955" s="12"/>
      <c r="JN955" s="12"/>
      <c r="JO955" s="12"/>
      <c r="JP955" s="12"/>
      <c r="JQ955" s="12"/>
      <c r="JR955" s="12"/>
      <c r="JS955" s="12"/>
      <c r="JT955" s="12"/>
      <c r="JU955" s="12"/>
      <c r="JV955" s="12"/>
      <c r="JW955" s="12"/>
      <c r="JX955" s="12"/>
      <c r="JY955" s="12"/>
      <c r="JZ955" s="12"/>
      <c r="KA955" s="12"/>
      <c r="KB955" s="12"/>
      <c r="KC955" s="12"/>
      <c r="KD955" s="12"/>
      <c r="KE955" s="12"/>
      <c r="KF955" s="12"/>
      <c r="KG955" s="12"/>
      <c r="KH955" s="12"/>
      <c r="KI955" s="12"/>
      <c r="KJ955" s="12"/>
      <c r="KK955" s="12"/>
      <c r="KL955" s="12"/>
      <c r="KM955" s="12"/>
      <c r="KN955" s="12"/>
      <c r="KO955" s="12"/>
      <c r="KP955" s="12"/>
      <c r="KQ955" s="12"/>
      <c r="KR955" s="12"/>
      <c r="KS955" s="12"/>
      <c r="KT955" s="12"/>
      <c r="KU955" s="12"/>
      <c r="KV955" s="12"/>
      <c r="KW955" s="12"/>
      <c r="KX955" s="12"/>
      <c r="KY955" s="12"/>
      <c r="KZ955" s="12"/>
      <c r="LA955" s="12"/>
      <c r="LB955" s="12"/>
      <c r="LC955" s="12"/>
      <c r="LD955" s="12"/>
      <c r="LE955" s="12"/>
      <c r="LF955" s="12"/>
      <c r="LG955" s="12"/>
      <c r="LH955" s="12"/>
      <c r="LI955" s="12"/>
      <c r="LJ955" s="12"/>
      <c r="LK955" s="12"/>
      <c r="LL955" s="12"/>
      <c r="LM955" s="12"/>
      <c r="LN955" s="12"/>
      <c r="LO955" s="12"/>
      <c r="LP955" s="12"/>
      <c r="LQ955" s="12"/>
      <c r="LR955" s="12"/>
      <c r="LS955" s="12"/>
      <c r="LT955" s="12"/>
      <c r="LU955" s="12"/>
      <c r="LV955" s="12"/>
      <c r="LW955" s="12"/>
      <c r="LX955" s="12"/>
      <c r="LY955" s="12"/>
      <c r="LZ955" s="12"/>
      <c r="MA955" s="12"/>
      <c r="MB955" s="12"/>
      <c r="MC955" s="12"/>
      <c r="MD955" s="12"/>
      <c r="ME955" s="12"/>
      <c r="MF955" s="12"/>
      <c r="MG955" s="12"/>
      <c r="MH955" s="12"/>
      <c r="MI955" s="12"/>
      <c r="MJ955" s="12"/>
      <c r="MK955" s="12"/>
      <c r="ML955" s="12"/>
      <c r="MM955" s="12"/>
      <c r="MN955" s="12"/>
      <c r="MO955" s="12"/>
      <c r="MP955" s="12"/>
      <c r="MQ955" s="12"/>
      <c r="MR955" s="12"/>
      <c r="MS955" s="12"/>
      <c r="MT955" s="12"/>
      <c r="MU955" s="12"/>
      <c r="MV955" s="12"/>
      <c r="MW955" s="12"/>
      <c r="MX955" s="12"/>
      <c r="MY955" s="12"/>
      <c r="MZ955" s="12"/>
      <c r="NA955" s="12"/>
      <c r="NB955" s="12"/>
      <c r="NC955" s="12"/>
      <c r="ND955" s="12"/>
      <c r="NE955" s="12"/>
      <c r="NF955" s="12"/>
      <c r="NG955" s="12"/>
      <c r="NH955" s="12"/>
      <c r="NI955" s="12"/>
      <c r="NJ955" s="12"/>
      <c r="NK955" s="12"/>
      <c r="NL955" s="12"/>
      <c r="NM955" s="12"/>
      <c r="NN955" s="12"/>
      <c r="NO955" s="12"/>
      <c r="NP955" s="12"/>
      <c r="NQ955" s="12"/>
      <c r="NR955" s="12"/>
      <c r="NS955" s="12"/>
      <c r="NT955" s="12"/>
      <c r="NU955" s="12"/>
      <c r="NV955" s="12"/>
      <c r="NW955" s="12"/>
      <c r="NX955" s="12"/>
      <c r="NY955" s="12"/>
      <c r="NZ955" s="12"/>
      <c r="OA955" s="12"/>
      <c r="OB955" s="12"/>
      <c r="OC955" s="12"/>
      <c r="OD955" s="12"/>
      <c r="OE955" s="12"/>
      <c r="OF955" s="12"/>
      <c r="OG955" s="12"/>
      <c r="OH955" s="12"/>
      <c r="OI955" s="12"/>
      <c r="OJ955" s="12"/>
      <c r="OK955" s="12"/>
      <c r="OL955" s="12"/>
      <c r="OM955" s="12"/>
      <c r="ON955" s="12"/>
      <c r="OO955" s="12"/>
      <c r="OP955" s="12"/>
      <c r="OQ955" s="12"/>
      <c r="OR955" s="12"/>
      <c r="OS955" s="12"/>
      <c r="OT955" s="12"/>
      <c r="OU955" s="12"/>
      <c r="OV955" s="12"/>
      <c r="OW955" s="12"/>
      <c r="OX955" s="12"/>
      <c r="OY955" s="12"/>
      <c r="OZ955" s="12"/>
      <c r="PA955" s="12"/>
      <c r="PB955" s="12"/>
      <c r="PC955" s="12"/>
      <c r="PD955" s="12"/>
      <c r="PE955" s="12"/>
      <c r="PF955" s="12"/>
      <c r="PG955" s="12"/>
      <c r="PH955" s="12"/>
      <c r="PI955" s="12"/>
      <c r="PJ955" s="12"/>
      <c r="PK955" s="12"/>
      <c r="PL955" s="12"/>
      <c r="PM955" s="12"/>
      <c r="PN955" s="12"/>
      <c r="PO955" s="12"/>
      <c r="PP955" s="12"/>
    </row>
    <row r="956">
      <c r="A956" s="452"/>
      <c r="B956" s="45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  <c r="IB956" s="12"/>
      <c r="IC956" s="12"/>
      <c r="ID956" s="12"/>
      <c r="IE956" s="12"/>
      <c r="IF956" s="12"/>
      <c r="IG956" s="12"/>
      <c r="IH956" s="12"/>
      <c r="II956" s="12"/>
      <c r="IJ956" s="12"/>
      <c r="IK956" s="12"/>
      <c r="IL956" s="12"/>
      <c r="IM956" s="12"/>
      <c r="IN956" s="12"/>
      <c r="IO956" s="12"/>
      <c r="IP956" s="12"/>
      <c r="IQ956" s="12"/>
      <c r="IR956" s="12"/>
      <c r="IS956" s="12"/>
      <c r="IT956" s="12"/>
      <c r="IU956" s="12"/>
      <c r="IV956" s="12"/>
      <c r="IW956" s="12"/>
      <c r="IX956" s="12"/>
      <c r="IY956" s="12"/>
      <c r="IZ956" s="12"/>
      <c r="JA956" s="12"/>
      <c r="JB956" s="12"/>
      <c r="JC956" s="12"/>
      <c r="JD956" s="12"/>
      <c r="JE956" s="12"/>
      <c r="JF956" s="12"/>
      <c r="JG956" s="12"/>
      <c r="JH956" s="12"/>
      <c r="JI956" s="12"/>
      <c r="JJ956" s="12"/>
      <c r="JK956" s="12"/>
      <c r="JL956" s="12"/>
      <c r="JM956" s="12"/>
      <c r="JN956" s="12"/>
      <c r="JO956" s="12"/>
      <c r="JP956" s="12"/>
      <c r="JQ956" s="12"/>
      <c r="JR956" s="12"/>
      <c r="JS956" s="12"/>
      <c r="JT956" s="12"/>
      <c r="JU956" s="12"/>
      <c r="JV956" s="12"/>
      <c r="JW956" s="12"/>
      <c r="JX956" s="12"/>
      <c r="JY956" s="12"/>
      <c r="JZ956" s="12"/>
      <c r="KA956" s="12"/>
      <c r="KB956" s="12"/>
      <c r="KC956" s="12"/>
      <c r="KD956" s="12"/>
      <c r="KE956" s="12"/>
      <c r="KF956" s="12"/>
      <c r="KG956" s="12"/>
      <c r="KH956" s="12"/>
      <c r="KI956" s="12"/>
      <c r="KJ956" s="12"/>
      <c r="KK956" s="12"/>
      <c r="KL956" s="12"/>
      <c r="KM956" s="12"/>
      <c r="KN956" s="12"/>
      <c r="KO956" s="12"/>
      <c r="KP956" s="12"/>
      <c r="KQ956" s="12"/>
      <c r="KR956" s="12"/>
      <c r="KS956" s="12"/>
      <c r="KT956" s="12"/>
      <c r="KU956" s="12"/>
      <c r="KV956" s="12"/>
      <c r="KW956" s="12"/>
      <c r="KX956" s="12"/>
      <c r="KY956" s="12"/>
      <c r="KZ956" s="12"/>
      <c r="LA956" s="12"/>
      <c r="LB956" s="12"/>
      <c r="LC956" s="12"/>
      <c r="LD956" s="12"/>
      <c r="LE956" s="12"/>
      <c r="LF956" s="12"/>
      <c r="LG956" s="12"/>
      <c r="LH956" s="12"/>
      <c r="LI956" s="12"/>
      <c r="LJ956" s="12"/>
      <c r="LK956" s="12"/>
      <c r="LL956" s="12"/>
      <c r="LM956" s="12"/>
      <c r="LN956" s="12"/>
      <c r="LO956" s="12"/>
      <c r="LP956" s="12"/>
      <c r="LQ956" s="12"/>
      <c r="LR956" s="12"/>
      <c r="LS956" s="12"/>
      <c r="LT956" s="12"/>
      <c r="LU956" s="12"/>
      <c r="LV956" s="12"/>
      <c r="LW956" s="12"/>
      <c r="LX956" s="12"/>
      <c r="LY956" s="12"/>
      <c r="LZ956" s="12"/>
      <c r="MA956" s="12"/>
      <c r="MB956" s="12"/>
      <c r="MC956" s="12"/>
      <c r="MD956" s="12"/>
      <c r="ME956" s="12"/>
      <c r="MF956" s="12"/>
      <c r="MG956" s="12"/>
      <c r="MH956" s="12"/>
      <c r="MI956" s="12"/>
      <c r="MJ956" s="12"/>
      <c r="MK956" s="12"/>
      <c r="ML956" s="12"/>
      <c r="MM956" s="12"/>
      <c r="MN956" s="12"/>
      <c r="MO956" s="12"/>
      <c r="MP956" s="12"/>
      <c r="MQ956" s="12"/>
      <c r="MR956" s="12"/>
      <c r="MS956" s="12"/>
      <c r="MT956" s="12"/>
      <c r="MU956" s="12"/>
      <c r="MV956" s="12"/>
      <c r="MW956" s="12"/>
      <c r="MX956" s="12"/>
      <c r="MY956" s="12"/>
      <c r="MZ956" s="12"/>
      <c r="NA956" s="12"/>
      <c r="NB956" s="12"/>
      <c r="NC956" s="12"/>
      <c r="ND956" s="12"/>
      <c r="NE956" s="12"/>
      <c r="NF956" s="12"/>
      <c r="NG956" s="12"/>
      <c r="NH956" s="12"/>
      <c r="NI956" s="12"/>
      <c r="NJ956" s="12"/>
      <c r="NK956" s="12"/>
      <c r="NL956" s="12"/>
      <c r="NM956" s="12"/>
      <c r="NN956" s="12"/>
      <c r="NO956" s="12"/>
      <c r="NP956" s="12"/>
      <c r="NQ956" s="12"/>
      <c r="NR956" s="12"/>
      <c r="NS956" s="12"/>
      <c r="NT956" s="12"/>
      <c r="NU956" s="12"/>
      <c r="NV956" s="12"/>
      <c r="NW956" s="12"/>
      <c r="NX956" s="12"/>
      <c r="NY956" s="12"/>
      <c r="NZ956" s="12"/>
      <c r="OA956" s="12"/>
      <c r="OB956" s="12"/>
      <c r="OC956" s="12"/>
      <c r="OD956" s="12"/>
      <c r="OE956" s="12"/>
      <c r="OF956" s="12"/>
      <c r="OG956" s="12"/>
      <c r="OH956" s="12"/>
      <c r="OI956" s="12"/>
      <c r="OJ956" s="12"/>
      <c r="OK956" s="12"/>
      <c r="OL956" s="12"/>
      <c r="OM956" s="12"/>
      <c r="ON956" s="12"/>
      <c r="OO956" s="12"/>
      <c r="OP956" s="12"/>
      <c r="OQ956" s="12"/>
      <c r="OR956" s="12"/>
      <c r="OS956" s="12"/>
      <c r="OT956" s="12"/>
      <c r="OU956" s="12"/>
      <c r="OV956" s="12"/>
      <c r="OW956" s="12"/>
      <c r="OX956" s="12"/>
      <c r="OY956" s="12"/>
      <c r="OZ956" s="12"/>
      <c r="PA956" s="12"/>
      <c r="PB956" s="12"/>
      <c r="PC956" s="12"/>
      <c r="PD956" s="12"/>
      <c r="PE956" s="12"/>
      <c r="PF956" s="12"/>
      <c r="PG956" s="12"/>
      <c r="PH956" s="12"/>
      <c r="PI956" s="12"/>
      <c r="PJ956" s="12"/>
      <c r="PK956" s="12"/>
      <c r="PL956" s="12"/>
      <c r="PM956" s="12"/>
      <c r="PN956" s="12"/>
      <c r="PO956" s="12"/>
      <c r="PP956" s="12"/>
    </row>
    <row r="957">
      <c r="A957" s="452"/>
      <c r="B957" s="45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B957" s="12"/>
      <c r="IC957" s="12"/>
      <c r="ID957" s="12"/>
      <c r="IE957" s="12"/>
      <c r="IF957" s="12"/>
      <c r="IG957" s="12"/>
      <c r="IH957" s="12"/>
      <c r="II957" s="12"/>
      <c r="IJ957" s="12"/>
      <c r="IK957" s="12"/>
      <c r="IL957" s="12"/>
      <c r="IM957" s="12"/>
      <c r="IN957" s="12"/>
      <c r="IO957" s="12"/>
      <c r="IP957" s="12"/>
      <c r="IQ957" s="12"/>
      <c r="IR957" s="12"/>
      <c r="IS957" s="12"/>
      <c r="IT957" s="12"/>
      <c r="IU957" s="12"/>
      <c r="IV957" s="12"/>
      <c r="IW957" s="12"/>
      <c r="IX957" s="12"/>
      <c r="IY957" s="12"/>
      <c r="IZ957" s="12"/>
      <c r="JA957" s="12"/>
      <c r="JB957" s="12"/>
      <c r="JC957" s="12"/>
      <c r="JD957" s="12"/>
      <c r="JE957" s="12"/>
      <c r="JF957" s="12"/>
      <c r="JG957" s="12"/>
      <c r="JH957" s="12"/>
      <c r="JI957" s="12"/>
      <c r="JJ957" s="12"/>
      <c r="JK957" s="12"/>
      <c r="JL957" s="12"/>
      <c r="JM957" s="12"/>
      <c r="JN957" s="12"/>
      <c r="JO957" s="12"/>
      <c r="JP957" s="12"/>
      <c r="JQ957" s="12"/>
      <c r="JR957" s="12"/>
      <c r="JS957" s="12"/>
      <c r="JT957" s="12"/>
      <c r="JU957" s="12"/>
      <c r="JV957" s="12"/>
      <c r="JW957" s="12"/>
      <c r="JX957" s="12"/>
      <c r="JY957" s="12"/>
      <c r="JZ957" s="12"/>
      <c r="KA957" s="12"/>
      <c r="KB957" s="12"/>
      <c r="KC957" s="12"/>
      <c r="KD957" s="12"/>
      <c r="KE957" s="12"/>
      <c r="KF957" s="12"/>
      <c r="KG957" s="12"/>
      <c r="KH957" s="12"/>
      <c r="KI957" s="12"/>
      <c r="KJ957" s="12"/>
      <c r="KK957" s="12"/>
      <c r="KL957" s="12"/>
      <c r="KM957" s="12"/>
      <c r="KN957" s="12"/>
      <c r="KO957" s="12"/>
      <c r="KP957" s="12"/>
      <c r="KQ957" s="12"/>
      <c r="KR957" s="12"/>
      <c r="KS957" s="12"/>
      <c r="KT957" s="12"/>
      <c r="KU957" s="12"/>
      <c r="KV957" s="12"/>
      <c r="KW957" s="12"/>
      <c r="KX957" s="12"/>
      <c r="KY957" s="12"/>
      <c r="KZ957" s="12"/>
      <c r="LA957" s="12"/>
      <c r="LB957" s="12"/>
      <c r="LC957" s="12"/>
      <c r="LD957" s="12"/>
      <c r="LE957" s="12"/>
      <c r="LF957" s="12"/>
      <c r="LG957" s="12"/>
      <c r="LH957" s="12"/>
      <c r="LI957" s="12"/>
      <c r="LJ957" s="12"/>
      <c r="LK957" s="12"/>
      <c r="LL957" s="12"/>
      <c r="LM957" s="12"/>
      <c r="LN957" s="12"/>
      <c r="LO957" s="12"/>
      <c r="LP957" s="12"/>
      <c r="LQ957" s="12"/>
      <c r="LR957" s="12"/>
      <c r="LS957" s="12"/>
      <c r="LT957" s="12"/>
      <c r="LU957" s="12"/>
      <c r="LV957" s="12"/>
      <c r="LW957" s="12"/>
      <c r="LX957" s="12"/>
      <c r="LY957" s="12"/>
      <c r="LZ957" s="12"/>
      <c r="MA957" s="12"/>
      <c r="MB957" s="12"/>
      <c r="MC957" s="12"/>
      <c r="MD957" s="12"/>
      <c r="ME957" s="12"/>
      <c r="MF957" s="12"/>
      <c r="MG957" s="12"/>
      <c r="MH957" s="12"/>
      <c r="MI957" s="12"/>
      <c r="MJ957" s="12"/>
      <c r="MK957" s="12"/>
      <c r="ML957" s="12"/>
      <c r="MM957" s="12"/>
      <c r="MN957" s="12"/>
      <c r="MO957" s="12"/>
      <c r="MP957" s="12"/>
      <c r="MQ957" s="12"/>
      <c r="MR957" s="12"/>
      <c r="MS957" s="12"/>
      <c r="MT957" s="12"/>
      <c r="MU957" s="12"/>
      <c r="MV957" s="12"/>
      <c r="MW957" s="12"/>
      <c r="MX957" s="12"/>
      <c r="MY957" s="12"/>
      <c r="MZ957" s="12"/>
      <c r="NA957" s="12"/>
      <c r="NB957" s="12"/>
      <c r="NC957" s="12"/>
      <c r="ND957" s="12"/>
      <c r="NE957" s="12"/>
      <c r="NF957" s="12"/>
      <c r="NG957" s="12"/>
      <c r="NH957" s="12"/>
      <c r="NI957" s="12"/>
      <c r="NJ957" s="12"/>
      <c r="NK957" s="12"/>
      <c r="NL957" s="12"/>
      <c r="NM957" s="12"/>
      <c r="NN957" s="12"/>
      <c r="NO957" s="12"/>
      <c r="NP957" s="12"/>
      <c r="NQ957" s="12"/>
      <c r="NR957" s="12"/>
      <c r="NS957" s="12"/>
      <c r="NT957" s="12"/>
      <c r="NU957" s="12"/>
      <c r="NV957" s="12"/>
      <c r="NW957" s="12"/>
      <c r="NX957" s="12"/>
      <c r="NY957" s="12"/>
      <c r="NZ957" s="12"/>
      <c r="OA957" s="12"/>
      <c r="OB957" s="12"/>
      <c r="OC957" s="12"/>
      <c r="OD957" s="12"/>
      <c r="OE957" s="12"/>
      <c r="OF957" s="12"/>
      <c r="OG957" s="12"/>
      <c r="OH957" s="12"/>
      <c r="OI957" s="12"/>
      <c r="OJ957" s="12"/>
      <c r="OK957" s="12"/>
      <c r="OL957" s="12"/>
      <c r="OM957" s="12"/>
      <c r="ON957" s="12"/>
      <c r="OO957" s="12"/>
      <c r="OP957" s="12"/>
      <c r="OQ957" s="12"/>
      <c r="OR957" s="12"/>
      <c r="OS957" s="12"/>
      <c r="OT957" s="12"/>
      <c r="OU957" s="12"/>
      <c r="OV957" s="12"/>
      <c r="OW957" s="12"/>
      <c r="OX957" s="12"/>
      <c r="OY957" s="12"/>
      <c r="OZ957" s="12"/>
      <c r="PA957" s="12"/>
      <c r="PB957" s="12"/>
      <c r="PC957" s="12"/>
      <c r="PD957" s="12"/>
      <c r="PE957" s="12"/>
      <c r="PF957" s="12"/>
      <c r="PG957" s="12"/>
      <c r="PH957" s="12"/>
      <c r="PI957" s="12"/>
      <c r="PJ957" s="12"/>
      <c r="PK957" s="12"/>
      <c r="PL957" s="12"/>
      <c r="PM957" s="12"/>
      <c r="PN957" s="12"/>
      <c r="PO957" s="12"/>
      <c r="PP957" s="12"/>
    </row>
    <row r="958">
      <c r="A958" s="452"/>
      <c r="B958" s="45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  <c r="IU958" s="12"/>
      <c r="IV958" s="12"/>
      <c r="IW958" s="12"/>
      <c r="IX958" s="12"/>
      <c r="IY958" s="12"/>
      <c r="IZ958" s="12"/>
      <c r="JA958" s="12"/>
      <c r="JB958" s="12"/>
      <c r="JC958" s="12"/>
      <c r="JD958" s="12"/>
      <c r="JE958" s="12"/>
      <c r="JF958" s="12"/>
      <c r="JG958" s="12"/>
      <c r="JH958" s="12"/>
      <c r="JI958" s="12"/>
      <c r="JJ958" s="12"/>
      <c r="JK958" s="12"/>
      <c r="JL958" s="12"/>
      <c r="JM958" s="12"/>
      <c r="JN958" s="12"/>
      <c r="JO958" s="12"/>
      <c r="JP958" s="12"/>
      <c r="JQ958" s="12"/>
      <c r="JR958" s="12"/>
      <c r="JS958" s="12"/>
      <c r="JT958" s="12"/>
      <c r="JU958" s="12"/>
      <c r="JV958" s="12"/>
      <c r="JW958" s="12"/>
      <c r="JX958" s="12"/>
      <c r="JY958" s="12"/>
      <c r="JZ958" s="12"/>
      <c r="KA958" s="12"/>
      <c r="KB958" s="12"/>
      <c r="KC958" s="12"/>
      <c r="KD958" s="12"/>
      <c r="KE958" s="12"/>
      <c r="KF958" s="12"/>
      <c r="KG958" s="12"/>
      <c r="KH958" s="12"/>
      <c r="KI958" s="12"/>
      <c r="KJ958" s="12"/>
      <c r="KK958" s="12"/>
      <c r="KL958" s="12"/>
      <c r="KM958" s="12"/>
      <c r="KN958" s="12"/>
      <c r="KO958" s="12"/>
      <c r="KP958" s="12"/>
      <c r="KQ958" s="12"/>
      <c r="KR958" s="12"/>
      <c r="KS958" s="12"/>
      <c r="KT958" s="12"/>
      <c r="KU958" s="12"/>
      <c r="KV958" s="12"/>
      <c r="KW958" s="12"/>
      <c r="KX958" s="12"/>
      <c r="KY958" s="12"/>
      <c r="KZ958" s="12"/>
      <c r="LA958" s="12"/>
      <c r="LB958" s="12"/>
      <c r="LC958" s="12"/>
      <c r="LD958" s="12"/>
      <c r="LE958" s="12"/>
      <c r="LF958" s="12"/>
      <c r="LG958" s="12"/>
      <c r="LH958" s="12"/>
      <c r="LI958" s="12"/>
      <c r="LJ958" s="12"/>
      <c r="LK958" s="12"/>
      <c r="LL958" s="12"/>
      <c r="LM958" s="12"/>
      <c r="LN958" s="12"/>
      <c r="LO958" s="12"/>
      <c r="LP958" s="12"/>
      <c r="LQ958" s="12"/>
      <c r="LR958" s="12"/>
      <c r="LS958" s="12"/>
      <c r="LT958" s="12"/>
      <c r="LU958" s="12"/>
      <c r="LV958" s="12"/>
      <c r="LW958" s="12"/>
      <c r="LX958" s="12"/>
      <c r="LY958" s="12"/>
      <c r="LZ958" s="12"/>
      <c r="MA958" s="12"/>
      <c r="MB958" s="12"/>
      <c r="MC958" s="12"/>
      <c r="MD958" s="12"/>
      <c r="ME958" s="12"/>
      <c r="MF958" s="12"/>
      <c r="MG958" s="12"/>
      <c r="MH958" s="12"/>
      <c r="MI958" s="12"/>
      <c r="MJ958" s="12"/>
      <c r="MK958" s="12"/>
      <c r="ML958" s="12"/>
      <c r="MM958" s="12"/>
      <c r="MN958" s="12"/>
      <c r="MO958" s="12"/>
      <c r="MP958" s="12"/>
      <c r="MQ958" s="12"/>
      <c r="MR958" s="12"/>
      <c r="MS958" s="12"/>
      <c r="MT958" s="12"/>
      <c r="MU958" s="12"/>
      <c r="MV958" s="12"/>
      <c r="MW958" s="12"/>
      <c r="MX958" s="12"/>
      <c r="MY958" s="12"/>
      <c r="MZ958" s="12"/>
      <c r="NA958" s="12"/>
      <c r="NB958" s="12"/>
      <c r="NC958" s="12"/>
      <c r="ND958" s="12"/>
      <c r="NE958" s="12"/>
      <c r="NF958" s="12"/>
      <c r="NG958" s="12"/>
      <c r="NH958" s="12"/>
      <c r="NI958" s="12"/>
      <c r="NJ958" s="12"/>
      <c r="NK958" s="12"/>
      <c r="NL958" s="12"/>
      <c r="NM958" s="12"/>
      <c r="NN958" s="12"/>
      <c r="NO958" s="12"/>
      <c r="NP958" s="12"/>
      <c r="NQ958" s="12"/>
      <c r="NR958" s="12"/>
      <c r="NS958" s="12"/>
      <c r="NT958" s="12"/>
      <c r="NU958" s="12"/>
      <c r="NV958" s="12"/>
      <c r="NW958" s="12"/>
      <c r="NX958" s="12"/>
      <c r="NY958" s="12"/>
      <c r="NZ958" s="12"/>
      <c r="OA958" s="12"/>
      <c r="OB958" s="12"/>
      <c r="OC958" s="12"/>
      <c r="OD958" s="12"/>
      <c r="OE958" s="12"/>
      <c r="OF958" s="12"/>
      <c r="OG958" s="12"/>
      <c r="OH958" s="12"/>
      <c r="OI958" s="12"/>
      <c r="OJ958" s="12"/>
      <c r="OK958" s="12"/>
      <c r="OL958" s="12"/>
      <c r="OM958" s="12"/>
      <c r="ON958" s="12"/>
      <c r="OO958" s="12"/>
      <c r="OP958" s="12"/>
      <c r="OQ958" s="12"/>
      <c r="OR958" s="12"/>
      <c r="OS958" s="12"/>
      <c r="OT958" s="12"/>
      <c r="OU958" s="12"/>
      <c r="OV958" s="12"/>
      <c r="OW958" s="12"/>
      <c r="OX958" s="12"/>
      <c r="OY958" s="12"/>
      <c r="OZ958" s="12"/>
      <c r="PA958" s="12"/>
      <c r="PB958" s="12"/>
      <c r="PC958" s="12"/>
      <c r="PD958" s="12"/>
      <c r="PE958" s="12"/>
      <c r="PF958" s="12"/>
      <c r="PG958" s="12"/>
      <c r="PH958" s="12"/>
      <c r="PI958" s="12"/>
      <c r="PJ958" s="12"/>
      <c r="PK958" s="12"/>
      <c r="PL958" s="12"/>
      <c r="PM958" s="12"/>
      <c r="PN958" s="12"/>
      <c r="PO958" s="12"/>
      <c r="PP958" s="12"/>
    </row>
    <row r="959">
      <c r="A959" s="452"/>
      <c r="B959" s="45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  <c r="IB959" s="12"/>
      <c r="IC959" s="12"/>
      <c r="ID959" s="12"/>
      <c r="IE959" s="12"/>
      <c r="IF959" s="12"/>
      <c r="IG959" s="12"/>
      <c r="IH959" s="12"/>
      <c r="II959" s="12"/>
      <c r="IJ959" s="12"/>
      <c r="IK959" s="12"/>
      <c r="IL959" s="12"/>
      <c r="IM959" s="12"/>
      <c r="IN959" s="12"/>
      <c r="IO959" s="12"/>
      <c r="IP959" s="12"/>
      <c r="IQ959" s="12"/>
      <c r="IR959" s="12"/>
      <c r="IS959" s="12"/>
      <c r="IT959" s="12"/>
      <c r="IU959" s="12"/>
      <c r="IV959" s="12"/>
      <c r="IW959" s="12"/>
      <c r="IX959" s="12"/>
      <c r="IY959" s="12"/>
      <c r="IZ959" s="12"/>
      <c r="JA959" s="12"/>
      <c r="JB959" s="12"/>
      <c r="JC959" s="12"/>
      <c r="JD959" s="12"/>
      <c r="JE959" s="12"/>
      <c r="JF959" s="12"/>
      <c r="JG959" s="12"/>
      <c r="JH959" s="12"/>
      <c r="JI959" s="12"/>
      <c r="JJ959" s="12"/>
      <c r="JK959" s="12"/>
      <c r="JL959" s="12"/>
      <c r="JM959" s="12"/>
      <c r="JN959" s="12"/>
      <c r="JO959" s="12"/>
      <c r="JP959" s="12"/>
      <c r="JQ959" s="12"/>
      <c r="JR959" s="12"/>
      <c r="JS959" s="12"/>
      <c r="JT959" s="12"/>
      <c r="JU959" s="12"/>
      <c r="JV959" s="12"/>
      <c r="JW959" s="12"/>
      <c r="JX959" s="12"/>
      <c r="JY959" s="12"/>
      <c r="JZ959" s="12"/>
      <c r="KA959" s="12"/>
      <c r="KB959" s="12"/>
      <c r="KC959" s="12"/>
      <c r="KD959" s="12"/>
      <c r="KE959" s="12"/>
      <c r="KF959" s="12"/>
      <c r="KG959" s="12"/>
      <c r="KH959" s="12"/>
      <c r="KI959" s="12"/>
      <c r="KJ959" s="12"/>
      <c r="KK959" s="12"/>
      <c r="KL959" s="12"/>
      <c r="KM959" s="12"/>
      <c r="KN959" s="12"/>
      <c r="KO959" s="12"/>
      <c r="KP959" s="12"/>
      <c r="KQ959" s="12"/>
      <c r="KR959" s="12"/>
      <c r="KS959" s="12"/>
      <c r="KT959" s="12"/>
      <c r="KU959" s="12"/>
      <c r="KV959" s="12"/>
      <c r="KW959" s="12"/>
      <c r="KX959" s="12"/>
      <c r="KY959" s="12"/>
      <c r="KZ959" s="12"/>
      <c r="LA959" s="12"/>
      <c r="LB959" s="12"/>
      <c r="LC959" s="12"/>
      <c r="LD959" s="12"/>
      <c r="LE959" s="12"/>
      <c r="LF959" s="12"/>
      <c r="LG959" s="12"/>
      <c r="LH959" s="12"/>
      <c r="LI959" s="12"/>
      <c r="LJ959" s="12"/>
      <c r="LK959" s="12"/>
      <c r="LL959" s="12"/>
      <c r="LM959" s="12"/>
      <c r="LN959" s="12"/>
      <c r="LO959" s="12"/>
      <c r="LP959" s="12"/>
      <c r="LQ959" s="12"/>
      <c r="LR959" s="12"/>
      <c r="LS959" s="12"/>
      <c r="LT959" s="12"/>
      <c r="LU959" s="12"/>
      <c r="LV959" s="12"/>
      <c r="LW959" s="12"/>
      <c r="LX959" s="12"/>
      <c r="LY959" s="12"/>
      <c r="LZ959" s="12"/>
      <c r="MA959" s="12"/>
      <c r="MB959" s="12"/>
      <c r="MC959" s="12"/>
      <c r="MD959" s="12"/>
      <c r="ME959" s="12"/>
      <c r="MF959" s="12"/>
      <c r="MG959" s="12"/>
      <c r="MH959" s="12"/>
      <c r="MI959" s="12"/>
      <c r="MJ959" s="12"/>
      <c r="MK959" s="12"/>
      <c r="ML959" s="12"/>
      <c r="MM959" s="12"/>
      <c r="MN959" s="12"/>
      <c r="MO959" s="12"/>
      <c r="MP959" s="12"/>
      <c r="MQ959" s="12"/>
      <c r="MR959" s="12"/>
      <c r="MS959" s="12"/>
      <c r="MT959" s="12"/>
      <c r="MU959" s="12"/>
      <c r="MV959" s="12"/>
      <c r="MW959" s="12"/>
      <c r="MX959" s="12"/>
      <c r="MY959" s="12"/>
      <c r="MZ959" s="12"/>
      <c r="NA959" s="12"/>
      <c r="NB959" s="12"/>
      <c r="NC959" s="12"/>
      <c r="ND959" s="12"/>
      <c r="NE959" s="12"/>
      <c r="NF959" s="12"/>
      <c r="NG959" s="12"/>
      <c r="NH959" s="12"/>
      <c r="NI959" s="12"/>
      <c r="NJ959" s="12"/>
      <c r="NK959" s="12"/>
      <c r="NL959" s="12"/>
      <c r="NM959" s="12"/>
      <c r="NN959" s="12"/>
      <c r="NO959" s="12"/>
      <c r="NP959" s="12"/>
      <c r="NQ959" s="12"/>
      <c r="NR959" s="12"/>
      <c r="NS959" s="12"/>
      <c r="NT959" s="12"/>
      <c r="NU959" s="12"/>
      <c r="NV959" s="12"/>
      <c r="NW959" s="12"/>
      <c r="NX959" s="12"/>
      <c r="NY959" s="12"/>
      <c r="NZ959" s="12"/>
      <c r="OA959" s="12"/>
      <c r="OB959" s="12"/>
      <c r="OC959" s="12"/>
      <c r="OD959" s="12"/>
      <c r="OE959" s="12"/>
      <c r="OF959" s="12"/>
      <c r="OG959" s="12"/>
      <c r="OH959" s="12"/>
      <c r="OI959" s="12"/>
      <c r="OJ959" s="12"/>
      <c r="OK959" s="12"/>
      <c r="OL959" s="12"/>
      <c r="OM959" s="12"/>
      <c r="ON959" s="12"/>
      <c r="OO959" s="12"/>
      <c r="OP959" s="12"/>
      <c r="OQ959" s="12"/>
      <c r="OR959" s="12"/>
      <c r="OS959" s="12"/>
      <c r="OT959" s="12"/>
      <c r="OU959" s="12"/>
      <c r="OV959" s="12"/>
      <c r="OW959" s="12"/>
      <c r="OX959" s="12"/>
      <c r="OY959" s="12"/>
      <c r="OZ959" s="12"/>
      <c r="PA959" s="12"/>
      <c r="PB959" s="12"/>
      <c r="PC959" s="12"/>
      <c r="PD959" s="12"/>
      <c r="PE959" s="12"/>
      <c r="PF959" s="12"/>
      <c r="PG959" s="12"/>
      <c r="PH959" s="12"/>
      <c r="PI959" s="12"/>
      <c r="PJ959" s="12"/>
      <c r="PK959" s="12"/>
      <c r="PL959" s="12"/>
      <c r="PM959" s="12"/>
      <c r="PN959" s="12"/>
      <c r="PO959" s="12"/>
      <c r="PP959" s="12"/>
    </row>
    <row r="960">
      <c r="A960" s="452"/>
      <c r="B960" s="45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  <c r="HT960" s="12"/>
      <c r="HU960" s="12"/>
      <c r="HV960" s="12"/>
      <c r="HW960" s="12"/>
      <c r="HX960" s="12"/>
      <c r="HY960" s="12"/>
      <c r="HZ960" s="12"/>
      <c r="IA960" s="12"/>
      <c r="IB960" s="12"/>
      <c r="IC960" s="12"/>
      <c r="ID960" s="12"/>
      <c r="IE960" s="12"/>
      <c r="IF960" s="12"/>
      <c r="IG960" s="12"/>
      <c r="IH960" s="12"/>
      <c r="II960" s="12"/>
      <c r="IJ960" s="12"/>
      <c r="IK960" s="12"/>
      <c r="IL960" s="12"/>
      <c r="IM960" s="12"/>
      <c r="IN960" s="12"/>
      <c r="IO960" s="12"/>
      <c r="IP960" s="12"/>
      <c r="IQ960" s="12"/>
      <c r="IR960" s="12"/>
      <c r="IS960" s="12"/>
      <c r="IT960" s="12"/>
      <c r="IU960" s="12"/>
      <c r="IV960" s="12"/>
      <c r="IW960" s="12"/>
      <c r="IX960" s="12"/>
      <c r="IY960" s="12"/>
      <c r="IZ960" s="12"/>
      <c r="JA960" s="12"/>
      <c r="JB960" s="12"/>
      <c r="JC960" s="12"/>
      <c r="JD960" s="12"/>
      <c r="JE960" s="12"/>
      <c r="JF960" s="12"/>
      <c r="JG960" s="12"/>
      <c r="JH960" s="12"/>
      <c r="JI960" s="12"/>
      <c r="JJ960" s="12"/>
      <c r="JK960" s="12"/>
      <c r="JL960" s="12"/>
      <c r="JM960" s="12"/>
      <c r="JN960" s="12"/>
      <c r="JO960" s="12"/>
      <c r="JP960" s="12"/>
      <c r="JQ960" s="12"/>
      <c r="JR960" s="12"/>
      <c r="JS960" s="12"/>
      <c r="JT960" s="12"/>
      <c r="JU960" s="12"/>
      <c r="JV960" s="12"/>
      <c r="JW960" s="12"/>
      <c r="JX960" s="12"/>
      <c r="JY960" s="12"/>
      <c r="JZ960" s="12"/>
      <c r="KA960" s="12"/>
      <c r="KB960" s="12"/>
      <c r="KC960" s="12"/>
      <c r="KD960" s="12"/>
      <c r="KE960" s="12"/>
      <c r="KF960" s="12"/>
      <c r="KG960" s="12"/>
      <c r="KH960" s="12"/>
      <c r="KI960" s="12"/>
      <c r="KJ960" s="12"/>
      <c r="KK960" s="12"/>
      <c r="KL960" s="12"/>
      <c r="KM960" s="12"/>
      <c r="KN960" s="12"/>
      <c r="KO960" s="12"/>
      <c r="KP960" s="12"/>
      <c r="KQ960" s="12"/>
      <c r="KR960" s="12"/>
      <c r="KS960" s="12"/>
      <c r="KT960" s="12"/>
      <c r="KU960" s="12"/>
      <c r="KV960" s="12"/>
      <c r="KW960" s="12"/>
      <c r="KX960" s="12"/>
      <c r="KY960" s="12"/>
      <c r="KZ960" s="12"/>
      <c r="LA960" s="12"/>
      <c r="LB960" s="12"/>
      <c r="LC960" s="12"/>
      <c r="LD960" s="12"/>
      <c r="LE960" s="12"/>
      <c r="LF960" s="12"/>
      <c r="LG960" s="12"/>
      <c r="LH960" s="12"/>
      <c r="LI960" s="12"/>
      <c r="LJ960" s="12"/>
      <c r="LK960" s="12"/>
      <c r="LL960" s="12"/>
      <c r="LM960" s="12"/>
      <c r="LN960" s="12"/>
      <c r="LO960" s="12"/>
      <c r="LP960" s="12"/>
      <c r="LQ960" s="12"/>
      <c r="LR960" s="12"/>
      <c r="LS960" s="12"/>
      <c r="LT960" s="12"/>
      <c r="LU960" s="12"/>
      <c r="LV960" s="12"/>
      <c r="LW960" s="12"/>
      <c r="LX960" s="12"/>
      <c r="LY960" s="12"/>
      <c r="LZ960" s="12"/>
      <c r="MA960" s="12"/>
      <c r="MB960" s="12"/>
      <c r="MC960" s="12"/>
      <c r="MD960" s="12"/>
      <c r="ME960" s="12"/>
      <c r="MF960" s="12"/>
      <c r="MG960" s="12"/>
      <c r="MH960" s="12"/>
      <c r="MI960" s="12"/>
      <c r="MJ960" s="12"/>
      <c r="MK960" s="12"/>
      <c r="ML960" s="12"/>
      <c r="MM960" s="12"/>
      <c r="MN960" s="12"/>
      <c r="MO960" s="12"/>
      <c r="MP960" s="12"/>
      <c r="MQ960" s="12"/>
      <c r="MR960" s="12"/>
      <c r="MS960" s="12"/>
      <c r="MT960" s="12"/>
      <c r="MU960" s="12"/>
      <c r="MV960" s="12"/>
      <c r="MW960" s="12"/>
      <c r="MX960" s="12"/>
      <c r="MY960" s="12"/>
      <c r="MZ960" s="12"/>
      <c r="NA960" s="12"/>
      <c r="NB960" s="12"/>
      <c r="NC960" s="12"/>
      <c r="ND960" s="12"/>
      <c r="NE960" s="12"/>
      <c r="NF960" s="12"/>
      <c r="NG960" s="12"/>
      <c r="NH960" s="12"/>
      <c r="NI960" s="12"/>
      <c r="NJ960" s="12"/>
      <c r="NK960" s="12"/>
      <c r="NL960" s="12"/>
      <c r="NM960" s="12"/>
      <c r="NN960" s="12"/>
      <c r="NO960" s="12"/>
      <c r="NP960" s="12"/>
      <c r="NQ960" s="12"/>
      <c r="NR960" s="12"/>
      <c r="NS960" s="12"/>
      <c r="NT960" s="12"/>
      <c r="NU960" s="12"/>
      <c r="NV960" s="12"/>
      <c r="NW960" s="12"/>
      <c r="NX960" s="12"/>
      <c r="NY960" s="12"/>
      <c r="NZ960" s="12"/>
      <c r="OA960" s="12"/>
      <c r="OB960" s="12"/>
      <c r="OC960" s="12"/>
      <c r="OD960" s="12"/>
      <c r="OE960" s="12"/>
      <c r="OF960" s="12"/>
      <c r="OG960" s="12"/>
      <c r="OH960" s="12"/>
      <c r="OI960" s="12"/>
      <c r="OJ960" s="12"/>
      <c r="OK960" s="12"/>
      <c r="OL960" s="12"/>
      <c r="OM960" s="12"/>
      <c r="ON960" s="12"/>
      <c r="OO960" s="12"/>
      <c r="OP960" s="12"/>
      <c r="OQ960" s="12"/>
      <c r="OR960" s="12"/>
      <c r="OS960" s="12"/>
      <c r="OT960" s="12"/>
      <c r="OU960" s="12"/>
      <c r="OV960" s="12"/>
      <c r="OW960" s="12"/>
      <c r="OX960" s="12"/>
      <c r="OY960" s="12"/>
      <c r="OZ960" s="12"/>
      <c r="PA960" s="12"/>
      <c r="PB960" s="12"/>
      <c r="PC960" s="12"/>
      <c r="PD960" s="12"/>
      <c r="PE960" s="12"/>
      <c r="PF960" s="12"/>
      <c r="PG960" s="12"/>
      <c r="PH960" s="12"/>
      <c r="PI960" s="12"/>
      <c r="PJ960" s="12"/>
      <c r="PK960" s="12"/>
      <c r="PL960" s="12"/>
      <c r="PM960" s="12"/>
      <c r="PN960" s="12"/>
      <c r="PO960" s="12"/>
      <c r="PP960" s="12"/>
    </row>
    <row r="961">
      <c r="A961" s="452"/>
      <c r="B961" s="45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  <c r="HT961" s="12"/>
      <c r="HU961" s="12"/>
      <c r="HV961" s="12"/>
      <c r="HW961" s="12"/>
      <c r="HX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R961" s="12"/>
      <c r="IS961" s="12"/>
      <c r="IT961" s="12"/>
      <c r="IU961" s="12"/>
      <c r="IV961" s="12"/>
      <c r="IW961" s="12"/>
      <c r="IX961" s="12"/>
      <c r="IY961" s="12"/>
      <c r="IZ961" s="12"/>
      <c r="JA961" s="12"/>
      <c r="JB961" s="12"/>
      <c r="JC961" s="12"/>
      <c r="JD961" s="12"/>
      <c r="JE961" s="12"/>
      <c r="JF961" s="12"/>
      <c r="JG961" s="12"/>
      <c r="JH961" s="12"/>
      <c r="JI961" s="12"/>
      <c r="JJ961" s="12"/>
      <c r="JK961" s="12"/>
      <c r="JL961" s="12"/>
      <c r="JM961" s="12"/>
      <c r="JN961" s="12"/>
      <c r="JO961" s="12"/>
      <c r="JP961" s="12"/>
      <c r="JQ961" s="12"/>
      <c r="JR961" s="12"/>
      <c r="JS961" s="12"/>
      <c r="JT961" s="12"/>
      <c r="JU961" s="12"/>
      <c r="JV961" s="12"/>
      <c r="JW961" s="12"/>
      <c r="JX961" s="12"/>
      <c r="JY961" s="12"/>
      <c r="JZ961" s="12"/>
      <c r="KA961" s="12"/>
      <c r="KB961" s="12"/>
      <c r="KC961" s="12"/>
      <c r="KD961" s="12"/>
      <c r="KE961" s="12"/>
      <c r="KF961" s="12"/>
      <c r="KG961" s="12"/>
      <c r="KH961" s="12"/>
      <c r="KI961" s="12"/>
      <c r="KJ961" s="12"/>
      <c r="KK961" s="12"/>
      <c r="KL961" s="12"/>
      <c r="KM961" s="12"/>
      <c r="KN961" s="12"/>
      <c r="KO961" s="12"/>
      <c r="KP961" s="12"/>
      <c r="KQ961" s="12"/>
      <c r="KR961" s="12"/>
      <c r="KS961" s="12"/>
      <c r="KT961" s="12"/>
      <c r="KU961" s="12"/>
      <c r="KV961" s="12"/>
      <c r="KW961" s="12"/>
      <c r="KX961" s="12"/>
      <c r="KY961" s="12"/>
      <c r="KZ961" s="12"/>
      <c r="LA961" s="12"/>
      <c r="LB961" s="12"/>
      <c r="LC961" s="12"/>
      <c r="LD961" s="12"/>
      <c r="LE961" s="12"/>
      <c r="LF961" s="12"/>
      <c r="LG961" s="12"/>
      <c r="LH961" s="12"/>
      <c r="LI961" s="12"/>
      <c r="LJ961" s="12"/>
      <c r="LK961" s="12"/>
      <c r="LL961" s="12"/>
      <c r="LM961" s="12"/>
      <c r="LN961" s="12"/>
      <c r="LO961" s="12"/>
      <c r="LP961" s="12"/>
      <c r="LQ961" s="12"/>
      <c r="LR961" s="12"/>
      <c r="LS961" s="12"/>
      <c r="LT961" s="12"/>
      <c r="LU961" s="12"/>
      <c r="LV961" s="12"/>
      <c r="LW961" s="12"/>
      <c r="LX961" s="12"/>
      <c r="LY961" s="12"/>
      <c r="LZ961" s="12"/>
      <c r="MA961" s="12"/>
      <c r="MB961" s="12"/>
      <c r="MC961" s="12"/>
      <c r="MD961" s="12"/>
      <c r="ME961" s="12"/>
      <c r="MF961" s="12"/>
      <c r="MG961" s="12"/>
      <c r="MH961" s="12"/>
      <c r="MI961" s="12"/>
      <c r="MJ961" s="12"/>
      <c r="MK961" s="12"/>
      <c r="ML961" s="12"/>
      <c r="MM961" s="12"/>
      <c r="MN961" s="12"/>
      <c r="MO961" s="12"/>
      <c r="MP961" s="12"/>
      <c r="MQ961" s="12"/>
      <c r="MR961" s="12"/>
      <c r="MS961" s="12"/>
      <c r="MT961" s="12"/>
      <c r="MU961" s="12"/>
      <c r="MV961" s="12"/>
      <c r="MW961" s="12"/>
      <c r="MX961" s="12"/>
      <c r="MY961" s="12"/>
      <c r="MZ961" s="12"/>
      <c r="NA961" s="12"/>
      <c r="NB961" s="12"/>
      <c r="NC961" s="12"/>
      <c r="ND961" s="12"/>
      <c r="NE961" s="12"/>
      <c r="NF961" s="12"/>
      <c r="NG961" s="12"/>
      <c r="NH961" s="12"/>
      <c r="NI961" s="12"/>
      <c r="NJ961" s="12"/>
      <c r="NK961" s="12"/>
      <c r="NL961" s="12"/>
      <c r="NM961" s="12"/>
      <c r="NN961" s="12"/>
      <c r="NO961" s="12"/>
      <c r="NP961" s="12"/>
      <c r="NQ961" s="12"/>
      <c r="NR961" s="12"/>
      <c r="NS961" s="12"/>
      <c r="NT961" s="12"/>
      <c r="NU961" s="12"/>
      <c r="NV961" s="12"/>
      <c r="NW961" s="12"/>
      <c r="NX961" s="12"/>
      <c r="NY961" s="12"/>
      <c r="NZ961" s="12"/>
      <c r="OA961" s="12"/>
      <c r="OB961" s="12"/>
      <c r="OC961" s="12"/>
      <c r="OD961" s="12"/>
      <c r="OE961" s="12"/>
      <c r="OF961" s="12"/>
      <c r="OG961" s="12"/>
      <c r="OH961" s="12"/>
      <c r="OI961" s="12"/>
      <c r="OJ961" s="12"/>
      <c r="OK961" s="12"/>
      <c r="OL961" s="12"/>
      <c r="OM961" s="12"/>
      <c r="ON961" s="12"/>
      <c r="OO961" s="12"/>
      <c r="OP961" s="12"/>
      <c r="OQ961" s="12"/>
      <c r="OR961" s="12"/>
      <c r="OS961" s="12"/>
      <c r="OT961" s="12"/>
      <c r="OU961" s="12"/>
      <c r="OV961" s="12"/>
      <c r="OW961" s="12"/>
      <c r="OX961" s="12"/>
      <c r="OY961" s="12"/>
      <c r="OZ961" s="12"/>
      <c r="PA961" s="12"/>
      <c r="PB961" s="12"/>
      <c r="PC961" s="12"/>
      <c r="PD961" s="12"/>
      <c r="PE961" s="12"/>
      <c r="PF961" s="12"/>
      <c r="PG961" s="12"/>
      <c r="PH961" s="12"/>
      <c r="PI961" s="12"/>
      <c r="PJ961" s="12"/>
      <c r="PK961" s="12"/>
      <c r="PL961" s="12"/>
      <c r="PM961" s="12"/>
      <c r="PN961" s="12"/>
      <c r="PO961" s="12"/>
      <c r="PP961" s="12"/>
    </row>
    <row r="962">
      <c r="A962" s="452"/>
      <c r="B962" s="45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12"/>
      <c r="FX962" s="12"/>
      <c r="FY962" s="12"/>
      <c r="FZ962" s="12"/>
      <c r="GA962" s="12"/>
      <c r="GB962" s="12"/>
      <c r="GC962" s="12"/>
      <c r="GD962" s="12"/>
      <c r="GE962" s="12"/>
      <c r="GF962" s="12"/>
      <c r="GG962" s="12"/>
      <c r="GH962" s="12"/>
      <c r="GI962" s="12"/>
      <c r="GJ962" s="12"/>
      <c r="GK962" s="12"/>
      <c r="GL962" s="12"/>
      <c r="GM962" s="12"/>
      <c r="GN962" s="12"/>
      <c r="GO962" s="12"/>
      <c r="GP962" s="12"/>
      <c r="GQ962" s="12"/>
      <c r="GR962" s="12"/>
      <c r="GS962" s="12"/>
      <c r="GT962" s="12"/>
      <c r="GU962" s="12"/>
      <c r="GV962" s="12"/>
      <c r="GW962" s="12"/>
      <c r="GX962" s="12"/>
      <c r="GY962" s="12"/>
      <c r="GZ962" s="12"/>
      <c r="HA962" s="12"/>
      <c r="HB962" s="12"/>
      <c r="HC962" s="12"/>
      <c r="HD962" s="12"/>
      <c r="HE962" s="12"/>
      <c r="HF962" s="12"/>
      <c r="HG962" s="12"/>
      <c r="HH962" s="12"/>
      <c r="HI962" s="12"/>
      <c r="HJ962" s="12"/>
      <c r="HK962" s="12"/>
      <c r="HL962" s="12"/>
      <c r="HM962" s="12"/>
      <c r="HN962" s="12"/>
      <c r="HO962" s="12"/>
      <c r="HP962" s="12"/>
      <c r="HQ962" s="12"/>
      <c r="HR962" s="12"/>
      <c r="HS962" s="12"/>
      <c r="HT962" s="12"/>
      <c r="HU962" s="12"/>
      <c r="HV962" s="12"/>
      <c r="HW962" s="12"/>
      <c r="HX962" s="12"/>
      <c r="HY962" s="12"/>
      <c r="HZ962" s="12"/>
      <c r="IA962" s="12"/>
      <c r="IB962" s="12"/>
      <c r="IC962" s="12"/>
      <c r="ID962" s="12"/>
      <c r="IE962" s="12"/>
      <c r="IF962" s="12"/>
      <c r="IG962" s="12"/>
      <c r="IH962" s="12"/>
      <c r="II962" s="12"/>
      <c r="IJ962" s="12"/>
      <c r="IK962" s="12"/>
      <c r="IL962" s="12"/>
      <c r="IM962" s="12"/>
      <c r="IN962" s="12"/>
      <c r="IO962" s="12"/>
      <c r="IP962" s="12"/>
      <c r="IQ962" s="12"/>
      <c r="IR962" s="12"/>
      <c r="IS962" s="12"/>
      <c r="IT962" s="12"/>
      <c r="IU962" s="12"/>
      <c r="IV962" s="12"/>
      <c r="IW962" s="12"/>
      <c r="IX962" s="12"/>
      <c r="IY962" s="12"/>
      <c r="IZ962" s="12"/>
      <c r="JA962" s="12"/>
      <c r="JB962" s="12"/>
      <c r="JC962" s="12"/>
      <c r="JD962" s="12"/>
      <c r="JE962" s="12"/>
      <c r="JF962" s="12"/>
      <c r="JG962" s="12"/>
      <c r="JH962" s="12"/>
      <c r="JI962" s="12"/>
      <c r="JJ962" s="12"/>
      <c r="JK962" s="12"/>
      <c r="JL962" s="12"/>
      <c r="JM962" s="12"/>
      <c r="JN962" s="12"/>
      <c r="JO962" s="12"/>
      <c r="JP962" s="12"/>
      <c r="JQ962" s="12"/>
      <c r="JR962" s="12"/>
      <c r="JS962" s="12"/>
      <c r="JT962" s="12"/>
      <c r="JU962" s="12"/>
      <c r="JV962" s="12"/>
      <c r="JW962" s="12"/>
      <c r="JX962" s="12"/>
      <c r="JY962" s="12"/>
      <c r="JZ962" s="12"/>
      <c r="KA962" s="12"/>
      <c r="KB962" s="12"/>
      <c r="KC962" s="12"/>
      <c r="KD962" s="12"/>
      <c r="KE962" s="12"/>
      <c r="KF962" s="12"/>
      <c r="KG962" s="12"/>
      <c r="KH962" s="12"/>
      <c r="KI962" s="12"/>
      <c r="KJ962" s="12"/>
      <c r="KK962" s="12"/>
      <c r="KL962" s="12"/>
      <c r="KM962" s="12"/>
      <c r="KN962" s="12"/>
      <c r="KO962" s="12"/>
      <c r="KP962" s="12"/>
      <c r="KQ962" s="12"/>
      <c r="KR962" s="12"/>
      <c r="KS962" s="12"/>
      <c r="KT962" s="12"/>
      <c r="KU962" s="12"/>
      <c r="KV962" s="12"/>
      <c r="KW962" s="12"/>
      <c r="KX962" s="12"/>
      <c r="KY962" s="12"/>
      <c r="KZ962" s="12"/>
      <c r="LA962" s="12"/>
      <c r="LB962" s="12"/>
      <c r="LC962" s="12"/>
      <c r="LD962" s="12"/>
      <c r="LE962" s="12"/>
      <c r="LF962" s="12"/>
      <c r="LG962" s="12"/>
      <c r="LH962" s="12"/>
      <c r="LI962" s="12"/>
      <c r="LJ962" s="12"/>
      <c r="LK962" s="12"/>
      <c r="LL962" s="12"/>
      <c r="LM962" s="12"/>
      <c r="LN962" s="12"/>
      <c r="LO962" s="12"/>
      <c r="LP962" s="12"/>
      <c r="LQ962" s="12"/>
      <c r="LR962" s="12"/>
      <c r="LS962" s="12"/>
      <c r="LT962" s="12"/>
      <c r="LU962" s="12"/>
      <c r="LV962" s="12"/>
      <c r="LW962" s="12"/>
      <c r="LX962" s="12"/>
      <c r="LY962" s="12"/>
      <c r="LZ962" s="12"/>
      <c r="MA962" s="12"/>
      <c r="MB962" s="12"/>
      <c r="MC962" s="12"/>
      <c r="MD962" s="12"/>
      <c r="ME962" s="12"/>
      <c r="MF962" s="12"/>
      <c r="MG962" s="12"/>
      <c r="MH962" s="12"/>
      <c r="MI962" s="12"/>
      <c r="MJ962" s="12"/>
      <c r="MK962" s="12"/>
      <c r="ML962" s="12"/>
      <c r="MM962" s="12"/>
      <c r="MN962" s="12"/>
      <c r="MO962" s="12"/>
      <c r="MP962" s="12"/>
      <c r="MQ962" s="12"/>
      <c r="MR962" s="12"/>
      <c r="MS962" s="12"/>
      <c r="MT962" s="12"/>
      <c r="MU962" s="12"/>
      <c r="MV962" s="12"/>
      <c r="MW962" s="12"/>
      <c r="MX962" s="12"/>
      <c r="MY962" s="12"/>
      <c r="MZ962" s="12"/>
      <c r="NA962" s="12"/>
      <c r="NB962" s="12"/>
      <c r="NC962" s="12"/>
      <c r="ND962" s="12"/>
      <c r="NE962" s="12"/>
      <c r="NF962" s="12"/>
      <c r="NG962" s="12"/>
      <c r="NH962" s="12"/>
      <c r="NI962" s="12"/>
      <c r="NJ962" s="12"/>
      <c r="NK962" s="12"/>
      <c r="NL962" s="12"/>
      <c r="NM962" s="12"/>
      <c r="NN962" s="12"/>
      <c r="NO962" s="12"/>
      <c r="NP962" s="12"/>
      <c r="NQ962" s="12"/>
      <c r="NR962" s="12"/>
      <c r="NS962" s="12"/>
      <c r="NT962" s="12"/>
      <c r="NU962" s="12"/>
      <c r="NV962" s="12"/>
      <c r="NW962" s="12"/>
      <c r="NX962" s="12"/>
      <c r="NY962" s="12"/>
      <c r="NZ962" s="12"/>
      <c r="OA962" s="12"/>
      <c r="OB962" s="12"/>
      <c r="OC962" s="12"/>
      <c r="OD962" s="12"/>
      <c r="OE962" s="12"/>
      <c r="OF962" s="12"/>
      <c r="OG962" s="12"/>
      <c r="OH962" s="12"/>
      <c r="OI962" s="12"/>
      <c r="OJ962" s="12"/>
      <c r="OK962" s="12"/>
      <c r="OL962" s="12"/>
      <c r="OM962" s="12"/>
      <c r="ON962" s="12"/>
      <c r="OO962" s="12"/>
      <c r="OP962" s="12"/>
      <c r="OQ962" s="12"/>
      <c r="OR962" s="12"/>
      <c r="OS962" s="12"/>
      <c r="OT962" s="12"/>
      <c r="OU962" s="12"/>
      <c r="OV962" s="12"/>
      <c r="OW962" s="12"/>
      <c r="OX962" s="12"/>
      <c r="OY962" s="12"/>
      <c r="OZ962" s="12"/>
      <c r="PA962" s="12"/>
      <c r="PB962" s="12"/>
      <c r="PC962" s="12"/>
      <c r="PD962" s="12"/>
      <c r="PE962" s="12"/>
      <c r="PF962" s="12"/>
      <c r="PG962" s="12"/>
      <c r="PH962" s="12"/>
      <c r="PI962" s="12"/>
      <c r="PJ962" s="12"/>
      <c r="PK962" s="12"/>
      <c r="PL962" s="12"/>
      <c r="PM962" s="12"/>
      <c r="PN962" s="12"/>
      <c r="PO962" s="12"/>
      <c r="PP962" s="12"/>
    </row>
    <row r="963">
      <c r="A963" s="452"/>
      <c r="B963" s="45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12"/>
      <c r="HQ963" s="12"/>
      <c r="HR963" s="12"/>
      <c r="HS963" s="12"/>
      <c r="HT963" s="12"/>
      <c r="HU963" s="12"/>
      <c r="HV963" s="12"/>
      <c r="HW963" s="12"/>
      <c r="HX963" s="12"/>
      <c r="HY963" s="12"/>
      <c r="HZ963" s="12"/>
      <c r="IA963" s="12"/>
      <c r="IB963" s="12"/>
      <c r="IC963" s="12"/>
      <c r="ID963" s="12"/>
      <c r="IE963" s="12"/>
      <c r="IF963" s="12"/>
      <c r="IG963" s="12"/>
      <c r="IH963" s="12"/>
      <c r="II963" s="12"/>
      <c r="IJ963" s="12"/>
      <c r="IK963" s="12"/>
      <c r="IL963" s="12"/>
      <c r="IM963" s="12"/>
      <c r="IN963" s="12"/>
      <c r="IO963" s="12"/>
      <c r="IP963" s="12"/>
      <c r="IQ963" s="12"/>
      <c r="IR963" s="12"/>
      <c r="IS963" s="12"/>
      <c r="IT963" s="12"/>
      <c r="IU963" s="12"/>
      <c r="IV963" s="12"/>
      <c r="IW963" s="12"/>
      <c r="IX963" s="12"/>
      <c r="IY963" s="12"/>
      <c r="IZ963" s="12"/>
      <c r="JA963" s="12"/>
      <c r="JB963" s="12"/>
      <c r="JC963" s="12"/>
      <c r="JD963" s="12"/>
      <c r="JE963" s="12"/>
      <c r="JF963" s="12"/>
      <c r="JG963" s="12"/>
      <c r="JH963" s="12"/>
      <c r="JI963" s="12"/>
      <c r="JJ963" s="12"/>
      <c r="JK963" s="12"/>
      <c r="JL963" s="12"/>
      <c r="JM963" s="12"/>
      <c r="JN963" s="12"/>
      <c r="JO963" s="12"/>
      <c r="JP963" s="12"/>
      <c r="JQ963" s="12"/>
      <c r="JR963" s="12"/>
      <c r="JS963" s="12"/>
      <c r="JT963" s="12"/>
      <c r="JU963" s="12"/>
      <c r="JV963" s="12"/>
      <c r="JW963" s="12"/>
      <c r="JX963" s="12"/>
      <c r="JY963" s="12"/>
      <c r="JZ963" s="12"/>
      <c r="KA963" s="12"/>
      <c r="KB963" s="12"/>
      <c r="KC963" s="12"/>
      <c r="KD963" s="12"/>
      <c r="KE963" s="12"/>
      <c r="KF963" s="12"/>
      <c r="KG963" s="12"/>
      <c r="KH963" s="12"/>
      <c r="KI963" s="12"/>
      <c r="KJ963" s="12"/>
      <c r="KK963" s="12"/>
      <c r="KL963" s="12"/>
      <c r="KM963" s="12"/>
      <c r="KN963" s="12"/>
      <c r="KO963" s="12"/>
      <c r="KP963" s="12"/>
      <c r="KQ963" s="12"/>
      <c r="KR963" s="12"/>
      <c r="KS963" s="12"/>
      <c r="KT963" s="12"/>
      <c r="KU963" s="12"/>
      <c r="KV963" s="12"/>
      <c r="KW963" s="12"/>
      <c r="KX963" s="12"/>
      <c r="KY963" s="12"/>
      <c r="KZ963" s="12"/>
      <c r="LA963" s="12"/>
      <c r="LB963" s="12"/>
      <c r="LC963" s="12"/>
      <c r="LD963" s="12"/>
      <c r="LE963" s="12"/>
      <c r="LF963" s="12"/>
      <c r="LG963" s="12"/>
      <c r="LH963" s="12"/>
      <c r="LI963" s="12"/>
      <c r="LJ963" s="12"/>
      <c r="LK963" s="12"/>
      <c r="LL963" s="12"/>
      <c r="LM963" s="12"/>
      <c r="LN963" s="12"/>
      <c r="LO963" s="12"/>
      <c r="LP963" s="12"/>
      <c r="LQ963" s="12"/>
      <c r="LR963" s="12"/>
      <c r="LS963" s="12"/>
      <c r="LT963" s="12"/>
      <c r="LU963" s="12"/>
      <c r="LV963" s="12"/>
      <c r="LW963" s="12"/>
      <c r="LX963" s="12"/>
      <c r="LY963" s="12"/>
      <c r="LZ963" s="12"/>
      <c r="MA963" s="12"/>
      <c r="MB963" s="12"/>
      <c r="MC963" s="12"/>
      <c r="MD963" s="12"/>
      <c r="ME963" s="12"/>
      <c r="MF963" s="12"/>
      <c r="MG963" s="12"/>
      <c r="MH963" s="12"/>
      <c r="MI963" s="12"/>
      <c r="MJ963" s="12"/>
      <c r="MK963" s="12"/>
      <c r="ML963" s="12"/>
      <c r="MM963" s="12"/>
      <c r="MN963" s="12"/>
      <c r="MO963" s="12"/>
      <c r="MP963" s="12"/>
      <c r="MQ963" s="12"/>
      <c r="MR963" s="12"/>
      <c r="MS963" s="12"/>
      <c r="MT963" s="12"/>
      <c r="MU963" s="12"/>
      <c r="MV963" s="12"/>
      <c r="MW963" s="12"/>
      <c r="MX963" s="12"/>
      <c r="MY963" s="12"/>
      <c r="MZ963" s="12"/>
      <c r="NA963" s="12"/>
      <c r="NB963" s="12"/>
      <c r="NC963" s="12"/>
      <c r="ND963" s="12"/>
      <c r="NE963" s="12"/>
      <c r="NF963" s="12"/>
      <c r="NG963" s="12"/>
      <c r="NH963" s="12"/>
      <c r="NI963" s="12"/>
      <c r="NJ963" s="12"/>
      <c r="NK963" s="12"/>
      <c r="NL963" s="12"/>
      <c r="NM963" s="12"/>
      <c r="NN963" s="12"/>
      <c r="NO963" s="12"/>
      <c r="NP963" s="12"/>
      <c r="NQ963" s="12"/>
      <c r="NR963" s="12"/>
      <c r="NS963" s="12"/>
      <c r="NT963" s="12"/>
      <c r="NU963" s="12"/>
      <c r="NV963" s="12"/>
      <c r="NW963" s="12"/>
      <c r="NX963" s="12"/>
      <c r="NY963" s="12"/>
      <c r="NZ963" s="12"/>
      <c r="OA963" s="12"/>
      <c r="OB963" s="12"/>
      <c r="OC963" s="12"/>
      <c r="OD963" s="12"/>
      <c r="OE963" s="12"/>
      <c r="OF963" s="12"/>
      <c r="OG963" s="12"/>
      <c r="OH963" s="12"/>
      <c r="OI963" s="12"/>
      <c r="OJ963" s="12"/>
      <c r="OK963" s="12"/>
      <c r="OL963" s="12"/>
      <c r="OM963" s="12"/>
      <c r="ON963" s="12"/>
      <c r="OO963" s="12"/>
      <c r="OP963" s="12"/>
      <c r="OQ963" s="12"/>
      <c r="OR963" s="12"/>
      <c r="OS963" s="12"/>
      <c r="OT963" s="12"/>
      <c r="OU963" s="12"/>
      <c r="OV963" s="12"/>
      <c r="OW963" s="12"/>
      <c r="OX963" s="12"/>
      <c r="OY963" s="12"/>
      <c r="OZ963" s="12"/>
      <c r="PA963" s="12"/>
      <c r="PB963" s="12"/>
      <c r="PC963" s="12"/>
      <c r="PD963" s="12"/>
      <c r="PE963" s="12"/>
      <c r="PF963" s="12"/>
      <c r="PG963" s="12"/>
      <c r="PH963" s="12"/>
      <c r="PI963" s="12"/>
      <c r="PJ963" s="12"/>
      <c r="PK963" s="12"/>
      <c r="PL963" s="12"/>
      <c r="PM963" s="12"/>
      <c r="PN963" s="12"/>
      <c r="PO963" s="12"/>
      <c r="PP963" s="12"/>
    </row>
    <row r="964">
      <c r="A964" s="452"/>
      <c r="B964" s="45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R964" s="12"/>
      <c r="HS964" s="12"/>
      <c r="HT964" s="12"/>
      <c r="HU964" s="12"/>
      <c r="HV964" s="12"/>
      <c r="HW964" s="12"/>
      <c r="HX964" s="12"/>
      <c r="HY964" s="12"/>
      <c r="HZ964" s="12"/>
      <c r="IA964" s="12"/>
      <c r="IB964" s="12"/>
      <c r="IC964" s="12"/>
      <c r="ID964" s="12"/>
      <c r="IE964" s="12"/>
      <c r="IF964" s="12"/>
      <c r="IG964" s="12"/>
      <c r="IH964" s="12"/>
      <c r="II964" s="12"/>
      <c r="IJ964" s="12"/>
      <c r="IK964" s="12"/>
      <c r="IL964" s="12"/>
      <c r="IM964" s="12"/>
      <c r="IN964" s="12"/>
      <c r="IO964" s="12"/>
      <c r="IP964" s="12"/>
      <c r="IQ964" s="12"/>
      <c r="IR964" s="12"/>
      <c r="IS964" s="12"/>
      <c r="IT964" s="12"/>
      <c r="IU964" s="12"/>
      <c r="IV964" s="12"/>
      <c r="IW964" s="12"/>
      <c r="IX964" s="12"/>
      <c r="IY964" s="12"/>
      <c r="IZ964" s="12"/>
      <c r="JA964" s="12"/>
      <c r="JB964" s="12"/>
      <c r="JC964" s="12"/>
      <c r="JD964" s="12"/>
      <c r="JE964" s="12"/>
      <c r="JF964" s="12"/>
      <c r="JG964" s="12"/>
      <c r="JH964" s="12"/>
      <c r="JI964" s="12"/>
      <c r="JJ964" s="12"/>
      <c r="JK964" s="12"/>
      <c r="JL964" s="12"/>
      <c r="JM964" s="12"/>
      <c r="JN964" s="12"/>
      <c r="JO964" s="12"/>
      <c r="JP964" s="12"/>
      <c r="JQ964" s="12"/>
      <c r="JR964" s="12"/>
      <c r="JS964" s="12"/>
      <c r="JT964" s="12"/>
      <c r="JU964" s="12"/>
      <c r="JV964" s="12"/>
      <c r="JW964" s="12"/>
      <c r="JX964" s="12"/>
      <c r="JY964" s="12"/>
      <c r="JZ964" s="12"/>
      <c r="KA964" s="12"/>
      <c r="KB964" s="12"/>
      <c r="KC964" s="12"/>
      <c r="KD964" s="12"/>
      <c r="KE964" s="12"/>
      <c r="KF964" s="12"/>
      <c r="KG964" s="12"/>
      <c r="KH964" s="12"/>
      <c r="KI964" s="12"/>
      <c r="KJ964" s="12"/>
      <c r="KK964" s="12"/>
      <c r="KL964" s="12"/>
      <c r="KM964" s="12"/>
      <c r="KN964" s="12"/>
      <c r="KO964" s="12"/>
      <c r="KP964" s="12"/>
      <c r="KQ964" s="12"/>
      <c r="KR964" s="12"/>
      <c r="KS964" s="12"/>
      <c r="KT964" s="12"/>
      <c r="KU964" s="12"/>
      <c r="KV964" s="12"/>
      <c r="KW964" s="12"/>
      <c r="KX964" s="12"/>
      <c r="KY964" s="12"/>
      <c r="KZ964" s="12"/>
      <c r="LA964" s="12"/>
      <c r="LB964" s="12"/>
      <c r="LC964" s="12"/>
      <c r="LD964" s="12"/>
      <c r="LE964" s="12"/>
      <c r="LF964" s="12"/>
      <c r="LG964" s="12"/>
      <c r="LH964" s="12"/>
      <c r="LI964" s="12"/>
      <c r="LJ964" s="12"/>
      <c r="LK964" s="12"/>
      <c r="LL964" s="12"/>
      <c r="LM964" s="12"/>
      <c r="LN964" s="12"/>
      <c r="LO964" s="12"/>
      <c r="LP964" s="12"/>
      <c r="LQ964" s="12"/>
      <c r="LR964" s="12"/>
      <c r="LS964" s="12"/>
      <c r="LT964" s="12"/>
      <c r="LU964" s="12"/>
      <c r="LV964" s="12"/>
      <c r="LW964" s="12"/>
      <c r="LX964" s="12"/>
      <c r="LY964" s="12"/>
      <c r="LZ964" s="12"/>
      <c r="MA964" s="12"/>
      <c r="MB964" s="12"/>
      <c r="MC964" s="12"/>
      <c r="MD964" s="12"/>
      <c r="ME964" s="12"/>
      <c r="MF964" s="12"/>
      <c r="MG964" s="12"/>
      <c r="MH964" s="12"/>
      <c r="MI964" s="12"/>
      <c r="MJ964" s="12"/>
      <c r="MK964" s="12"/>
      <c r="ML964" s="12"/>
      <c r="MM964" s="12"/>
      <c r="MN964" s="12"/>
      <c r="MO964" s="12"/>
      <c r="MP964" s="12"/>
      <c r="MQ964" s="12"/>
      <c r="MR964" s="12"/>
      <c r="MS964" s="12"/>
      <c r="MT964" s="12"/>
      <c r="MU964" s="12"/>
      <c r="MV964" s="12"/>
      <c r="MW964" s="12"/>
      <c r="MX964" s="12"/>
      <c r="MY964" s="12"/>
      <c r="MZ964" s="12"/>
      <c r="NA964" s="12"/>
      <c r="NB964" s="12"/>
      <c r="NC964" s="12"/>
      <c r="ND964" s="12"/>
      <c r="NE964" s="12"/>
      <c r="NF964" s="12"/>
      <c r="NG964" s="12"/>
      <c r="NH964" s="12"/>
      <c r="NI964" s="12"/>
      <c r="NJ964" s="12"/>
      <c r="NK964" s="12"/>
      <c r="NL964" s="12"/>
      <c r="NM964" s="12"/>
      <c r="NN964" s="12"/>
      <c r="NO964" s="12"/>
      <c r="NP964" s="12"/>
      <c r="NQ964" s="12"/>
      <c r="NR964" s="12"/>
      <c r="NS964" s="12"/>
      <c r="NT964" s="12"/>
      <c r="NU964" s="12"/>
      <c r="NV964" s="12"/>
      <c r="NW964" s="12"/>
      <c r="NX964" s="12"/>
      <c r="NY964" s="12"/>
      <c r="NZ964" s="12"/>
      <c r="OA964" s="12"/>
      <c r="OB964" s="12"/>
      <c r="OC964" s="12"/>
      <c r="OD964" s="12"/>
      <c r="OE964" s="12"/>
      <c r="OF964" s="12"/>
      <c r="OG964" s="12"/>
      <c r="OH964" s="12"/>
      <c r="OI964" s="12"/>
      <c r="OJ964" s="12"/>
      <c r="OK964" s="12"/>
      <c r="OL964" s="12"/>
      <c r="OM964" s="12"/>
      <c r="ON964" s="12"/>
      <c r="OO964" s="12"/>
      <c r="OP964" s="12"/>
      <c r="OQ964" s="12"/>
      <c r="OR964" s="12"/>
      <c r="OS964" s="12"/>
      <c r="OT964" s="12"/>
      <c r="OU964" s="12"/>
      <c r="OV964" s="12"/>
      <c r="OW964" s="12"/>
      <c r="OX964" s="12"/>
      <c r="OY964" s="12"/>
      <c r="OZ964" s="12"/>
      <c r="PA964" s="12"/>
      <c r="PB964" s="12"/>
      <c r="PC964" s="12"/>
      <c r="PD964" s="12"/>
      <c r="PE964" s="12"/>
      <c r="PF964" s="12"/>
      <c r="PG964" s="12"/>
      <c r="PH964" s="12"/>
      <c r="PI964" s="12"/>
      <c r="PJ964" s="12"/>
      <c r="PK964" s="12"/>
      <c r="PL964" s="12"/>
      <c r="PM964" s="12"/>
      <c r="PN964" s="12"/>
      <c r="PO964" s="12"/>
      <c r="PP964" s="12"/>
    </row>
    <row r="965">
      <c r="A965" s="452"/>
      <c r="B965" s="45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  <c r="IB965" s="12"/>
      <c r="IC965" s="12"/>
      <c r="ID965" s="12"/>
      <c r="IE965" s="12"/>
      <c r="IF965" s="12"/>
      <c r="IG965" s="12"/>
      <c r="IH965" s="12"/>
      <c r="II965" s="12"/>
      <c r="IJ965" s="12"/>
      <c r="IK965" s="12"/>
      <c r="IL965" s="12"/>
      <c r="IM965" s="12"/>
      <c r="IN965" s="12"/>
      <c r="IO965" s="12"/>
      <c r="IP965" s="12"/>
      <c r="IQ965" s="12"/>
      <c r="IR965" s="12"/>
      <c r="IS965" s="12"/>
      <c r="IT965" s="12"/>
      <c r="IU965" s="12"/>
      <c r="IV965" s="12"/>
      <c r="IW965" s="12"/>
      <c r="IX965" s="12"/>
      <c r="IY965" s="12"/>
      <c r="IZ965" s="12"/>
      <c r="JA965" s="12"/>
      <c r="JB965" s="12"/>
      <c r="JC965" s="12"/>
      <c r="JD965" s="12"/>
      <c r="JE965" s="12"/>
      <c r="JF965" s="12"/>
      <c r="JG965" s="12"/>
      <c r="JH965" s="12"/>
      <c r="JI965" s="12"/>
      <c r="JJ965" s="12"/>
      <c r="JK965" s="12"/>
      <c r="JL965" s="12"/>
      <c r="JM965" s="12"/>
      <c r="JN965" s="12"/>
      <c r="JO965" s="12"/>
      <c r="JP965" s="12"/>
      <c r="JQ965" s="12"/>
      <c r="JR965" s="12"/>
      <c r="JS965" s="12"/>
      <c r="JT965" s="12"/>
      <c r="JU965" s="12"/>
      <c r="JV965" s="12"/>
      <c r="JW965" s="12"/>
      <c r="JX965" s="12"/>
      <c r="JY965" s="12"/>
      <c r="JZ965" s="12"/>
      <c r="KA965" s="12"/>
      <c r="KB965" s="12"/>
      <c r="KC965" s="12"/>
      <c r="KD965" s="12"/>
      <c r="KE965" s="12"/>
      <c r="KF965" s="12"/>
      <c r="KG965" s="12"/>
      <c r="KH965" s="12"/>
      <c r="KI965" s="12"/>
      <c r="KJ965" s="12"/>
      <c r="KK965" s="12"/>
      <c r="KL965" s="12"/>
      <c r="KM965" s="12"/>
      <c r="KN965" s="12"/>
      <c r="KO965" s="12"/>
      <c r="KP965" s="12"/>
      <c r="KQ965" s="12"/>
      <c r="KR965" s="12"/>
      <c r="KS965" s="12"/>
      <c r="KT965" s="12"/>
      <c r="KU965" s="12"/>
      <c r="KV965" s="12"/>
      <c r="KW965" s="12"/>
      <c r="KX965" s="12"/>
      <c r="KY965" s="12"/>
      <c r="KZ965" s="12"/>
      <c r="LA965" s="12"/>
      <c r="LB965" s="12"/>
      <c r="LC965" s="12"/>
      <c r="LD965" s="12"/>
      <c r="LE965" s="12"/>
      <c r="LF965" s="12"/>
      <c r="LG965" s="12"/>
      <c r="LH965" s="12"/>
      <c r="LI965" s="12"/>
      <c r="LJ965" s="12"/>
      <c r="LK965" s="12"/>
      <c r="LL965" s="12"/>
      <c r="LM965" s="12"/>
      <c r="LN965" s="12"/>
      <c r="LO965" s="12"/>
      <c r="LP965" s="12"/>
      <c r="LQ965" s="12"/>
      <c r="LR965" s="12"/>
      <c r="LS965" s="12"/>
      <c r="LT965" s="12"/>
      <c r="LU965" s="12"/>
      <c r="LV965" s="12"/>
      <c r="LW965" s="12"/>
      <c r="LX965" s="12"/>
      <c r="LY965" s="12"/>
      <c r="LZ965" s="12"/>
      <c r="MA965" s="12"/>
      <c r="MB965" s="12"/>
      <c r="MC965" s="12"/>
      <c r="MD965" s="12"/>
      <c r="ME965" s="12"/>
      <c r="MF965" s="12"/>
      <c r="MG965" s="12"/>
      <c r="MH965" s="12"/>
      <c r="MI965" s="12"/>
      <c r="MJ965" s="12"/>
      <c r="MK965" s="12"/>
      <c r="ML965" s="12"/>
      <c r="MM965" s="12"/>
      <c r="MN965" s="12"/>
      <c r="MO965" s="12"/>
      <c r="MP965" s="12"/>
      <c r="MQ965" s="12"/>
      <c r="MR965" s="12"/>
      <c r="MS965" s="12"/>
      <c r="MT965" s="12"/>
      <c r="MU965" s="12"/>
      <c r="MV965" s="12"/>
      <c r="MW965" s="12"/>
      <c r="MX965" s="12"/>
      <c r="MY965" s="12"/>
      <c r="MZ965" s="12"/>
      <c r="NA965" s="12"/>
      <c r="NB965" s="12"/>
      <c r="NC965" s="12"/>
      <c r="ND965" s="12"/>
      <c r="NE965" s="12"/>
      <c r="NF965" s="12"/>
      <c r="NG965" s="12"/>
      <c r="NH965" s="12"/>
      <c r="NI965" s="12"/>
      <c r="NJ965" s="12"/>
      <c r="NK965" s="12"/>
      <c r="NL965" s="12"/>
      <c r="NM965" s="12"/>
      <c r="NN965" s="12"/>
      <c r="NO965" s="12"/>
      <c r="NP965" s="12"/>
      <c r="NQ965" s="12"/>
      <c r="NR965" s="12"/>
      <c r="NS965" s="12"/>
      <c r="NT965" s="12"/>
      <c r="NU965" s="12"/>
      <c r="NV965" s="12"/>
      <c r="NW965" s="12"/>
      <c r="NX965" s="12"/>
      <c r="NY965" s="12"/>
      <c r="NZ965" s="12"/>
      <c r="OA965" s="12"/>
      <c r="OB965" s="12"/>
      <c r="OC965" s="12"/>
      <c r="OD965" s="12"/>
      <c r="OE965" s="12"/>
      <c r="OF965" s="12"/>
      <c r="OG965" s="12"/>
      <c r="OH965" s="12"/>
      <c r="OI965" s="12"/>
      <c r="OJ965" s="12"/>
      <c r="OK965" s="12"/>
      <c r="OL965" s="12"/>
      <c r="OM965" s="12"/>
      <c r="ON965" s="12"/>
      <c r="OO965" s="12"/>
      <c r="OP965" s="12"/>
      <c r="OQ965" s="12"/>
      <c r="OR965" s="12"/>
      <c r="OS965" s="12"/>
      <c r="OT965" s="12"/>
      <c r="OU965" s="12"/>
      <c r="OV965" s="12"/>
      <c r="OW965" s="12"/>
      <c r="OX965" s="12"/>
      <c r="OY965" s="12"/>
      <c r="OZ965" s="12"/>
      <c r="PA965" s="12"/>
      <c r="PB965" s="12"/>
      <c r="PC965" s="12"/>
      <c r="PD965" s="12"/>
      <c r="PE965" s="12"/>
      <c r="PF965" s="12"/>
      <c r="PG965" s="12"/>
      <c r="PH965" s="12"/>
      <c r="PI965" s="12"/>
      <c r="PJ965" s="12"/>
      <c r="PK965" s="12"/>
      <c r="PL965" s="12"/>
      <c r="PM965" s="12"/>
      <c r="PN965" s="12"/>
      <c r="PO965" s="12"/>
      <c r="PP965" s="12"/>
    </row>
    <row r="966">
      <c r="A966" s="452"/>
      <c r="B966" s="45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HZ966" s="12"/>
      <c r="IA966" s="12"/>
      <c r="IB966" s="12"/>
      <c r="IC966" s="12"/>
      <c r="ID966" s="12"/>
      <c r="IE966" s="12"/>
      <c r="IF966" s="12"/>
      <c r="IG966" s="12"/>
      <c r="IH966" s="12"/>
      <c r="II966" s="12"/>
      <c r="IJ966" s="12"/>
      <c r="IK966" s="12"/>
      <c r="IL966" s="12"/>
      <c r="IM966" s="12"/>
      <c r="IN966" s="12"/>
      <c r="IO966" s="12"/>
      <c r="IP966" s="12"/>
      <c r="IQ966" s="12"/>
      <c r="IR966" s="12"/>
      <c r="IS966" s="12"/>
      <c r="IT966" s="12"/>
      <c r="IU966" s="12"/>
      <c r="IV966" s="12"/>
      <c r="IW966" s="12"/>
      <c r="IX966" s="12"/>
      <c r="IY966" s="12"/>
      <c r="IZ966" s="12"/>
      <c r="JA966" s="12"/>
      <c r="JB966" s="12"/>
      <c r="JC966" s="12"/>
      <c r="JD966" s="12"/>
      <c r="JE966" s="12"/>
      <c r="JF966" s="12"/>
      <c r="JG966" s="12"/>
      <c r="JH966" s="12"/>
      <c r="JI966" s="12"/>
      <c r="JJ966" s="12"/>
      <c r="JK966" s="12"/>
      <c r="JL966" s="12"/>
      <c r="JM966" s="12"/>
      <c r="JN966" s="12"/>
      <c r="JO966" s="12"/>
      <c r="JP966" s="12"/>
      <c r="JQ966" s="12"/>
      <c r="JR966" s="12"/>
      <c r="JS966" s="12"/>
      <c r="JT966" s="12"/>
      <c r="JU966" s="12"/>
      <c r="JV966" s="12"/>
      <c r="JW966" s="12"/>
      <c r="JX966" s="12"/>
      <c r="JY966" s="12"/>
      <c r="JZ966" s="12"/>
      <c r="KA966" s="12"/>
      <c r="KB966" s="12"/>
      <c r="KC966" s="12"/>
      <c r="KD966" s="12"/>
      <c r="KE966" s="12"/>
      <c r="KF966" s="12"/>
      <c r="KG966" s="12"/>
      <c r="KH966" s="12"/>
      <c r="KI966" s="12"/>
      <c r="KJ966" s="12"/>
      <c r="KK966" s="12"/>
      <c r="KL966" s="12"/>
      <c r="KM966" s="12"/>
      <c r="KN966" s="12"/>
      <c r="KO966" s="12"/>
      <c r="KP966" s="12"/>
      <c r="KQ966" s="12"/>
      <c r="KR966" s="12"/>
      <c r="KS966" s="12"/>
      <c r="KT966" s="12"/>
      <c r="KU966" s="12"/>
      <c r="KV966" s="12"/>
      <c r="KW966" s="12"/>
      <c r="KX966" s="12"/>
      <c r="KY966" s="12"/>
      <c r="KZ966" s="12"/>
      <c r="LA966" s="12"/>
      <c r="LB966" s="12"/>
      <c r="LC966" s="12"/>
      <c r="LD966" s="12"/>
      <c r="LE966" s="12"/>
      <c r="LF966" s="12"/>
      <c r="LG966" s="12"/>
      <c r="LH966" s="12"/>
      <c r="LI966" s="12"/>
      <c r="LJ966" s="12"/>
      <c r="LK966" s="12"/>
      <c r="LL966" s="12"/>
      <c r="LM966" s="12"/>
      <c r="LN966" s="12"/>
      <c r="LO966" s="12"/>
      <c r="LP966" s="12"/>
      <c r="LQ966" s="12"/>
      <c r="LR966" s="12"/>
      <c r="LS966" s="12"/>
      <c r="LT966" s="12"/>
      <c r="LU966" s="12"/>
      <c r="LV966" s="12"/>
      <c r="LW966" s="12"/>
      <c r="LX966" s="12"/>
      <c r="LY966" s="12"/>
      <c r="LZ966" s="12"/>
      <c r="MA966" s="12"/>
      <c r="MB966" s="12"/>
      <c r="MC966" s="12"/>
      <c r="MD966" s="12"/>
      <c r="ME966" s="12"/>
      <c r="MF966" s="12"/>
      <c r="MG966" s="12"/>
      <c r="MH966" s="12"/>
      <c r="MI966" s="12"/>
      <c r="MJ966" s="12"/>
      <c r="MK966" s="12"/>
      <c r="ML966" s="12"/>
      <c r="MM966" s="12"/>
      <c r="MN966" s="12"/>
      <c r="MO966" s="12"/>
      <c r="MP966" s="12"/>
      <c r="MQ966" s="12"/>
      <c r="MR966" s="12"/>
      <c r="MS966" s="12"/>
      <c r="MT966" s="12"/>
      <c r="MU966" s="12"/>
      <c r="MV966" s="12"/>
      <c r="MW966" s="12"/>
      <c r="MX966" s="12"/>
      <c r="MY966" s="12"/>
      <c r="MZ966" s="12"/>
      <c r="NA966" s="12"/>
      <c r="NB966" s="12"/>
      <c r="NC966" s="12"/>
      <c r="ND966" s="12"/>
      <c r="NE966" s="12"/>
      <c r="NF966" s="12"/>
      <c r="NG966" s="12"/>
      <c r="NH966" s="12"/>
      <c r="NI966" s="12"/>
      <c r="NJ966" s="12"/>
      <c r="NK966" s="12"/>
      <c r="NL966" s="12"/>
      <c r="NM966" s="12"/>
      <c r="NN966" s="12"/>
      <c r="NO966" s="12"/>
      <c r="NP966" s="12"/>
      <c r="NQ966" s="12"/>
      <c r="NR966" s="12"/>
      <c r="NS966" s="12"/>
      <c r="NT966" s="12"/>
      <c r="NU966" s="12"/>
      <c r="NV966" s="12"/>
      <c r="NW966" s="12"/>
      <c r="NX966" s="12"/>
      <c r="NY966" s="12"/>
      <c r="NZ966" s="12"/>
      <c r="OA966" s="12"/>
      <c r="OB966" s="12"/>
      <c r="OC966" s="12"/>
      <c r="OD966" s="12"/>
      <c r="OE966" s="12"/>
      <c r="OF966" s="12"/>
      <c r="OG966" s="12"/>
      <c r="OH966" s="12"/>
      <c r="OI966" s="12"/>
      <c r="OJ966" s="12"/>
      <c r="OK966" s="12"/>
      <c r="OL966" s="12"/>
      <c r="OM966" s="12"/>
      <c r="ON966" s="12"/>
      <c r="OO966" s="12"/>
      <c r="OP966" s="12"/>
      <c r="OQ966" s="12"/>
      <c r="OR966" s="12"/>
      <c r="OS966" s="12"/>
      <c r="OT966" s="12"/>
      <c r="OU966" s="12"/>
      <c r="OV966" s="12"/>
      <c r="OW966" s="12"/>
      <c r="OX966" s="12"/>
      <c r="OY966" s="12"/>
      <c r="OZ966" s="12"/>
      <c r="PA966" s="12"/>
      <c r="PB966" s="12"/>
      <c r="PC966" s="12"/>
      <c r="PD966" s="12"/>
      <c r="PE966" s="12"/>
      <c r="PF966" s="12"/>
      <c r="PG966" s="12"/>
      <c r="PH966" s="12"/>
      <c r="PI966" s="12"/>
      <c r="PJ966" s="12"/>
      <c r="PK966" s="12"/>
      <c r="PL966" s="12"/>
      <c r="PM966" s="12"/>
      <c r="PN966" s="12"/>
      <c r="PO966" s="12"/>
      <c r="PP966" s="12"/>
    </row>
    <row r="967">
      <c r="A967" s="452"/>
      <c r="B967" s="45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  <c r="HT967" s="12"/>
      <c r="HU967" s="12"/>
      <c r="HV967" s="12"/>
      <c r="HW967" s="12"/>
      <c r="HX967" s="12"/>
      <c r="HY967" s="12"/>
      <c r="HZ967" s="12"/>
      <c r="IA967" s="12"/>
      <c r="IB967" s="12"/>
      <c r="IC967" s="12"/>
      <c r="ID967" s="12"/>
      <c r="IE967" s="12"/>
      <c r="IF967" s="12"/>
      <c r="IG967" s="12"/>
      <c r="IH967" s="12"/>
      <c r="II967" s="12"/>
      <c r="IJ967" s="12"/>
      <c r="IK967" s="12"/>
      <c r="IL967" s="12"/>
      <c r="IM967" s="12"/>
      <c r="IN967" s="12"/>
      <c r="IO967" s="12"/>
      <c r="IP967" s="12"/>
      <c r="IQ967" s="12"/>
      <c r="IR967" s="12"/>
      <c r="IS967" s="12"/>
      <c r="IT967" s="12"/>
      <c r="IU967" s="12"/>
      <c r="IV967" s="12"/>
      <c r="IW967" s="12"/>
      <c r="IX967" s="12"/>
      <c r="IY967" s="12"/>
      <c r="IZ967" s="12"/>
      <c r="JA967" s="12"/>
      <c r="JB967" s="12"/>
      <c r="JC967" s="12"/>
      <c r="JD967" s="12"/>
      <c r="JE967" s="12"/>
      <c r="JF967" s="12"/>
      <c r="JG967" s="12"/>
      <c r="JH967" s="12"/>
      <c r="JI967" s="12"/>
      <c r="JJ967" s="12"/>
      <c r="JK967" s="12"/>
      <c r="JL967" s="12"/>
      <c r="JM967" s="12"/>
      <c r="JN967" s="12"/>
      <c r="JO967" s="12"/>
      <c r="JP967" s="12"/>
      <c r="JQ967" s="12"/>
      <c r="JR967" s="12"/>
      <c r="JS967" s="12"/>
      <c r="JT967" s="12"/>
      <c r="JU967" s="12"/>
      <c r="JV967" s="12"/>
      <c r="JW967" s="12"/>
      <c r="JX967" s="12"/>
      <c r="JY967" s="12"/>
      <c r="JZ967" s="12"/>
      <c r="KA967" s="12"/>
      <c r="KB967" s="12"/>
      <c r="KC967" s="12"/>
      <c r="KD967" s="12"/>
      <c r="KE967" s="12"/>
      <c r="KF967" s="12"/>
      <c r="KG967" s="12"/>
      <c r="KH967" s="12"/>
      <c r="KI967" s="12"/>
      <c r="KJ967" s="12"/>
      <c r="KK967" s="12"/>
      <c r="KL967" s="12"/>
      <c r="KM967" s="12"/>
      <c r="KN967" s="12"/>
      <c r="KO967" s="12"/>
      <c r="KP967" s="12"/>
      <c r="KQ967" s="12"/>
      <c r="KR967" s="12"/>
      <c r="KS967" s="12"/>
      <c r="KT967" s="12"/>
      <c r="KU967" s="12"/>
      <c r="KV967" s="12"/>
      <c r="KW967" s="12"/>
      <c r="KX967" s="12"/>
      <c r="KY967" s="12"/>
      <c r="KZ967" s="12"/>
      <c r="LA967" s="12"/>
      <c r="LB967" s="12"/>
      <c r="LC967" s="12"/>
      <c r="LD967" s="12"/>
      <c r="LE967" s="12"/>
      <c r="LF967" s="12"/>
      <c r="LG967" s="12"/>
      <c r="LH967" s="12"/>
      <c r="LI967" s="12"/>
      <c r="LJ967" s="12"/>
      <c r="LK967" s="12"/>
      <c r="LL967" s="12"/>
      <c r="LM967" s="12"/>
      <c r="LN967" s="12"/>
      <c r="LO967" s="12"/>
      <c r="LP967" s="12"/>
      <c r="LQ967" s="12"/>
      <c r="LR967" s="12"/>
      <c r="LS967" s="12"/>
      <c r="LT967" s="12"/>
      <c r="LU967" s="12"/>
      <c r="LV967" s="12"/>
      <c r="LW967" s="12"/>
      <c r="LX967" s="12"/>
      <c r="LY967" s="12"/>
      <c r="LZ967" s="12"/>
      <c r="MA967" s="12"/>
      <c r="MB967" s="12"/>
      <c r="MC967" s="12"/>
      <c r="MD967" s="12"/>
      <c r="ME967" s="12"/>
      <c r="MF967" s="12"/>
      <c r="MG967" s="12"/>
      <c r="MH967" s="12"/>
      <c r="MI967" s="12"/>
      <c r="MJ967" s="12"/>
      <c r="MK967" s="12"/>
      <c r="ML967" s="12"/>
      <c r="MM967" s="12"/>
      <c r="MN967" s="12"/>
      <c r="MO967" s="12"/>
      <c r="MP967" s="12"/>
      <c r="MQ967" s="12"/>
      <c r="MR967" s="12"/>
      <c r="MS967" s="12"/>
      <c r="MT967" s="12"/>
      <c r="MU967" s="12"/>
      <c r="MV967" s="12"/>
      <c r="MW967" s="12"/>
      <c r="MX967" s="12"/>
      <c r="MY967" s="12"/>
      <c r="MZ967" s="12"/>
      <c r="NA967" s="12"/>
      <c r="NB967" s="12"/>
      <c r="NC967" s="12"/>
      <c r="ND967" s="12"/>
      <c r="NE967" s="12"/>
      <c r="NF967" s="12"/>
      <c r="NG967" s="12"/>
      <c r="NH967" s="12"/>
      <c r="NI967" s="12"/>
      <c r="NJ967" s="12"/>
      <c r="NK967" s="12"/>
      <c r="NL967" s="12"/>
      <c r="NM967" s="12"/>
      <c r="NN967" s="12"/>
      <c r="NO967" s="12"/>
      <c r="NP967" s="12"/>
      <c r="NQ967" s="12"/>
      <c r="NR967" s="12"/>
      <c r="NS967" s="12"/>
      <c r="NT967" s="12"/>
      <c r="NU967" s="12"/>
      <c r="NV967" s="12"/>
      <c r="NW967" s="12"/>
      <c r="NX967" s="12"/>
      <c r="NY967" s="12"/>
      <c r="NZ967" s="12"/>
      <c r="OA967" s="12"/>
      <c r="OB967" s="12"/>
      <c r="OC967" s="12"/>
      <c r="OD967" s="12"/>
      <c r="OE967" s="12"/>
      <c r="OF967" s="12"/>
      <c r="OG967" s="12"/>
      <c r="OH967" s="12"/>
      <c r="OI967" s="12"/>
      <c r="OJ967" s="12"/>
      <c r="OK967" s="12"/>
      <c r="OL967" s="12"/>
      <c r="OM967" s="12"/>
      <c r="ON967" s="12"/>
      <c r="OO967" s="12"/>
      <c r="OP967" s="12"/>
      <c r="OQ967" s="12"/>
      <c r="OR967" s="12"/>
      <c r="OS967" s="12"/>
      <c r="OT967" s="12"/>
      <c r="OU967" s="12"/>
      <c r="OV967" s="12"/>
      <c r="OW967" s="12"/>
      <c r="OX967" s="12"/>
      <c r="OY967" s="12"/>
      <c r="OZ967" s="12"/>
      <c r="PA967" s="12"/>
      <c r="PB967" s="12"/>
      <c r="PC967" s="12"/>
      <c r="PD967" s="12"/>
      <c r="PE967" s="12"/>
      <c r="PF967" s="12"/>
      <c r="PG967" s="12"/>
      <c r="PH967" s="12"/>
      <c r="PI967" s="12"/>
      <c r="PJ967" s="12"/>
      <c r="PK967" s="12"/>
      <c r="PL967" s="12"/>
      <c r="PM967" s="12"/>
      <c r="PN967" s="12"/>
      <c r="PO967" s="12"/>
      <c r="PP967" s="12"/>
    </row>
    <row r="968">
      <c r="A968" s="452"/>
      <c r="B968" s="45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R968" s="12"/>
      <c r="ES968" s="12"/>
      <c r="ET968" s="12"/>
      <c r="EU968" s="12"/>
      <c r="EV968" s="12"/>
      <c r="EW968" s="12"/>
      <c r="EX968" s="12"/>
      <c r="EY968" s="12"/>
      <c r="EZ968" s="12"/>
      <c r="FA968" s="12"/>
      <c r="FB968" s="12"/>
      <c r="FC968" s="12"/>
      <c r="FD968" s="12"/>
      <c r="FE968" s="12"/>
      <c r="FF968" s="12"/>
      <c r="FG968" s="12"/>
      <c r="FH968" s="12"/>
      <c r="FI968" s="12"/>
      <c r="FJ968" s="12"/>
      <c r="FK968" s="12"/>
      <c r="FL968" s="12"/>
      <c r="FM968" s="12"/>
      <c r="FN968" s="12"/>
      <c r="FO968" s="12"/>
      <c r="FP968" s="12"/>
      <c r="FQ968" s="12"/>
      <c r="FR968" s="12"/>
      <c r="FS968" s="12"/>
      <c r="FT968" s="12"/>
      <c r="FU968" s="12"/>
      <c r="FV968" s="12"/>
      <c r="FW968" s="12"/>
      <c r="FX968" s="12"/>
      <c r="FY968" s="12"/>
      <c r="FZ968" s="12"/>
      <c r="GA968" s="12"/>
      <c r="GB968" s="12"/>
      <c r="GC968" s="12"/>
      <c r="GD968" s="12"/>
      <c r="GE968" s="12"/>
      <c r="GF968" s="12"/>
      <c r="GG968" s="12"/>
      <c r="GH968" s="12"/>
      <c r="GI968" s="12"/>
      <c r="GJ968" s="12"/>
      <c r="GK968" s="12"/>
      <c r="GL968" s="12"/>
      <c r="GM968" s="12"/>
      <c r="GN968" s="12"/>
      <c r="GO968" s="12"/>
      <c r="GP968" s="12"/>
      <c r="GQ968" s="12"/>
      <c r="GR968" s="12"/>
      <c r="GS968" s="12"/>
      <c r="GT968" s="12"/>
      <c r="GU968" s="12"/>
      <c r="GV968" s="12"/>
      <c r="GW968" s="12"/>
      <c r="GX968" s="12"/>
      <c r="GY968" s="12"/>
      <c r="GZ968" s="12"/>
      <c r="HA968" s="12"/>
      <c r="HB968" s="12"/>
      <c r="HC968" s="12"/>
      <c r="HD968" s="12"/>
      <c r="HE968" s="12"/>
      <c r="HF968" s="12"/>
      <c r="HG968" s="12"/>
      <c r="HH968" s="12"/>
      <c r="HI968" s="12"/>
      <c r="HJ968" s="12"/>
      <c r="HK968" s="12"/>
      <c r="HL968" s="12"/>
      <c r="HM968" s="12"/>
      <c r="HN968" s="12"/>
      <c r="HO968" s="12"/>
      <c r="HP968" s="12"/>
      <c r="HQ968" s="12"/>
      <c r="HR968" s="12"/>
      <c r="HS968" s="12"/>
      <c r="HT968" s="12"/>
      <c r="HU968" s="12"/>
      <c r="HV968" s="12"/>
      <c r="HW968" s="12"/>
      <c r="HX968" s="12"/>
      <c r="HY968" s="12"/>
      <c r="HZ968" s="12"/>
      <c r="IA968" s="12"/>
      <c r="IB968" s="12"/>
      <c r="IC968" s="12"/>
      <c r="ID968" s="12"/>
      <c r="IE968" s="12"/>
      <c r="IF968" s="12"/>
      <c r="IG968" s="12"/>
      <c r="IH968" s="12"/>
      <c r="II968" s="12"/>
      <c r="IJ968" s="12"/>
      <c r="IK968" s="12"/>
      <c r="IL968" s="12"/>
      <c r="IM968" s="12"/>
      <c r="IN968" s="12"/>
      <c r="IO968" s="12"/>
      <c r="IP968" s="12"/>
      <c r="IQ968" s="12"/>
      <c r="IR968" s="12"/>
      <c r="IS968" s="12"/>
      <c r="IT968" s="12"/>
      <c r="IU968" s="12"/>
      <c r="IV968" s="12"/>
      <c r="IW968" s="12"/>
      <c r="IX968" s="12"/>
      <c r="IY968" s="12"/>
      <c r="IZ968" s="12"/>
      <c r="JA968" s="12"/>
      <c r="JB968" s="12"/>
      <c r="JC968" s="12"/>
      <c r="JD968" s="12"/>
      <c r="JE968" s="12"/>
      <c r="JF968" s="12"/>
      <c r="JG968" s="12"/>
      <c r="JH968" s="12"/>
      <c r="JI968" s="12"/>
      <c r="JJ968" s="12"/>
      <c r="JK968" s="12"/>
      <c r="JL968" s="12"/>
      <c r="JM968" s="12"/>
      <c r="JN968" s="12"/>
      <c r="JO968" s="12"/>
      <c r="JP968" s="12"/>
      <c r="JQ968" s="12"/>
      <c r="JR968" s="12"/>
      <c r="JS968" s="12"/>
      <c r="JT968" s="12"/>
      <c r="JU968" s="12"/>
      <c r="JV968" s="12"/>
      <c r="JW968" s="12"/>
      <c r="JX968" s="12"/>
      <c r="JY968" s="12"/>
      <c r="JZ968" s="12"/>
      <c r="KA968" s="12"/>
      <c r="KB968" s="12"/>
      <c r="KC968" s="12"/>
      <c r="KD968" s="12"/>
      <c r="KE968" s="12"/>
      <c r="KF968" s="12"/>
      <c r="KG968" s="12"/>
      <c r="KH968" s="12"/>
      <c r="KI968" s="12"/>
      <c r="KJ968" s="12"/>
      <c r="KK968" s="12"/>
      <c r="KL968" s="12"/>
      <c r="KM968" s="12"/>
      <c r="KN968" s="12"/>
      <c r="KO968" s="12"/>
      <c r="KP968" s="12"/>
      <c r="KQ968" s="12"/>
      <c r="KR968" s="12"/>
      <c r="KS968" s="12"/>
      <c r="KT968" s="12"/>
      <c r="KU968" s="12"/>
      <c r="KV968" s="12"/>
      <c r="KW968" s="12"/>
      <c r="KX968" s="12"/>
      <c r="KY968" s="12"/>
      <c r="KZ968" s="12"/>
      <c r="LA968" s="12"/>
      <c r="LB968" s="12"/>
      <c r="LC968" s="12"/>
      <c r="LD968" s="12"/>
      <c r="LE968" s="12"/>
      <c r="LF968" s="12"/>
      <c r="LG968" s="12"/>
      <c r="LH968" s="12"/>
      <c r="LI968" s="12"/>
      <c r="LJ968" s="12"/>
      <c r="LK968" s="12"/>
      <c r="LL968" s="12"/>
      <c r="LM968" s="12"/>
      <c r="LN968" s="12"/>
      <c r="LO968" s="12"/>
      <c r="LP968" s="12"/>
      <c r="LQ968" s="12"/>
      <c r="LR968" s="12"/>
      <c r="LS968" s="12"/>
      <c r="LT968" s="12"/>
      <c r="LU968" s="12"/>
      <c r="LV968" s="12"/>
      <c r="LW968" s="12"/>
      <c r="LX968" s="12"/>
      <c r="LY968" s="12"/>
      <c r="LZ968" s="12"/>
      <c r="MA968" s="12"/>
      <c r="MB968" s="12"/>
      <c r="MC968" s="12"/>
      <c r="MD968" s="12"/>
      <c r="ME968" s="12"/>
      <c r="MF968" s="12"/>
      <c r="MG968" s="12"/>
      <c r="MH968" s="12"/>
      <c r="MI968" s="12"/>
      <c r="MJ968" s="12"/>
      <c r="MK968" s="12"/>
      <c r="ML968" s="12"/>
      <c r="MM968" s="12"/>
      <c r="MN968" s="12"/>
      <c r="MO968" s="12"/>
      <c r="MP968" s="12"/>
      <c r="MQ968" s="12"/>
      <c r="MR968" s="12"/>
      <c r="MS968" s="12"/>
      <c r="MT968" s="12"/>
      <c r="MU968" s="12"/>
      <c r="MV968" s="12"/>
      <c r="MW968" s="12"/>
      <c r="MX968" s="12"/>
      <c r="MY968" s="12"/>
      <c r="MZ968" s="12"/>
      <c r="NA968" s="12"/>
      <c r="NB968" s="12"/>
      <c r="NC968" s="12"/>
      <c r="ND968" s="12"/>
      <c r="NE968" s="12"/>
      <c r="NF968" s="12"/>
      <c r="NG968" s="12"/>
      <c r="NH968" s="12"/>
      <c r="NI968" s="12"/>
      <c r="NJ968" s="12"/>
      <c r="NK968" s="12"/>
      <c r="NL968" s="12"/>
      <c r="NM968" s="12"/>
      <c r="NN968" s="12"/>
      <c r="NO968" s="12"/>
      <c r="NP968" s="12"/>
      <c r="NQ968" s="12"/>
      <c r="NR968" s="12"/>
      <c r="NS968" s="12"/>
      <c r="NT968" s="12"/>
      <c r="NU968" s="12"/>
      <c r="NV968" s="12"/>
      <c r="NW968" s="12"/>
      <c r="NX968" s="12"/>
      <c r="NY968" s="12"/>
      <c r="NZ968" s="12"/>
      <c r="OA968" s="12"/>
      <c r="OB968" s="12"/>
      <c r="OC968" s="12"/>
      <c r="OD968" s="12"/>
      <c r="OE968" s="12"/>
      <c r="OF968" s="12"/>
      <c r="OG968" s="12"/>
      <c r="OH968" s="12"/>
      <c r="OI968" s="12"/>
      <c r="OJ968" s="12"/>
      <c r="OK968" s="12"/>
      <c r="OL968" s="12"/>
      <c r="OM968" s="12"/>
      <c r="ON968" s="12"/>
      <c r="OO968" s="12"/>
      <c r="OP968" s="12"/>
      <c r="OQ968" s="12"/>
      <c r="OR968" s="12"/>
      <c r="OS968" s="12"/>
      <c r="OT968" s="12"/>
      <c r="OU968" s="12"/>
      <c r="OV968" s="12"/>
      <c r="OW968" s="12"/>
      <c r="OX968" s="12"/>
      <c r="OY968" s="12"/>
      <c r="OZ968" s="12"/>
      <c r="PA968" s="12"/>
      <c r="PB968" s="12"/>
      <c r="PC968" s="12"/>
      <c r="PD968" s="12"/>
      <c r="PE968" s="12"/>
      <c r="PF968" s="12"/>
      <c r="PG968" s="12"/>
      <c r="PH968" s="12"/>
      <c r="PI968" s="12"/>
      <c r="PJ968" s="12"/>
      <c r="PK968" s="12"/>
      <c r="PL968" s="12"/>
      <c r="PM968" s="12"/>
      <c r="PN968" s="12"/>
      <c r="PO968" s="12"/>
      <c r="PP968" s="12"/>
    </row>
    <row r="969">
      <c r="A969" s="452"/>
      <c r="B969" s="45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R969" s="12"/>
      <c r="HS969" s="12"/>
      <c r="HT969" s="12"/>
      <c r="HU969" s="12"/>
      <c r="HV969" s="12"/>
      <c r="HW969" s="12"/>
      <c r="HX969" s="12"/>
      <c r="HY969" s="12"/>
      <c r="HZ969" s="12"/>
      <c r="IA969" s="12"/>
      <c r="IB969" s="12"/>
      <c r="IC969" s="12"/>
      <c r="ID969" s="12"/>
      <c r="IE969" s="12"/>
      <c r="IF969" s="12"/>
      <c r="IG969" s="12"/>
      <c r="IH969" s="12"/>
      <c r="II969" s="12"/>
      <c r="IJ969" s="12"/>
      <c r="IK969" s="12"/>
      <c r="IL969" s="12"/>
      <c r="IM969" s="12"/>
      <c r="IN969" s="12"/>
      <c r="IO969" s="12"/>
      <c r="IP969" s="12"/>
      <c r="IQ969" s="12"/>
      <c r="IR969" s="12"/>
      <c r="IS969" s="12"/>
      <c r="IT969" s="12"/>
      <c r="IU969" s="12"/>
      <c r="IV969" s="12"/>
      <c r="IW969" s="12"/>
      <c r="IX969" s="12"/>
      <c r="IY969" s="12"/>
      <c r="IZ969" s="12"/>
      <c r="JA969" s="12"/>
      <c r="JB969" s="12"/>
      <c r="JC969" s="12"/>
      <c r="JD969" s="12"/>
      <c r="JE969" s="12"/>
      <c r="JF969" s="12"/>
      <c r="JG969" s="12"/>
      <c r="JH969" s="12"/>
      <c r="JI969" s="12"/>
      <c r="JJ969" s="12"/>
      <c r="JK969" s="12"/>
      <c r="JL969" s="12"/>
      <c r="JM969" s="12"/>
      <c r="JN969" s="12"/>
      <c r="JO969" s="12"/>
      <c r="JP969" s="12"/>
      <c r="JQ969" s="12"/>
      <c r="JR969" s="12"/>
      <c r="JS969" s="12"/>
      <c r="JT969" s="12"/>
      <c r="JU969" s="12"/>
      <c r="JV969" s="12"/>
      <c r="JW969" s="12"/>
      <c r="JX969" s="12"/>
      <c r="JY969" s="12"/>
      <c r="JZ969" s="12"/>
      <c r="KA969" s="12"/>
      <c r="KB969" s="12"/>
      <c r="KC969" s="12"/>
      <c r="KD969" s="12"/>
      <c r="KE969" s="12"/>
      <c r="KF969" s="12"/>
      <c r="KG969" s="12"/>
      <c r="KH969" s="12"/>
      <c r="KI969" s="12"/>
      <c r="KJ969" s="12"/>
      <c r="KK969" s="12"/>
      <c r="KL969" s="12"/>
      <c r="KM969" s="12"/>
      <c r="KN969" s="12"/>
      <c r="KO969" s="12"/>
      <c r="KP969" s="12"/>
      <c r="KQ969" s="12"/>
      <c r="KR969" s="12"/>
      <c r="KS969" s="12"/>
      <c r="KT969" s="12"/>
      <c r="KU969" s="12"/>
      <c r="KV969" s="12"/>
      <c r="KW969" s="12"/>
      <c r="KX969" s="12"/>
      <c r="KY969" s="12"/>
      <c r="KZ969" s="12"/>
      <c r="LA969" s="12"/>
      <c r="LB969" s="12"/>
      <c r="LC969" s="12"/>
      <c r="LD969" s="12"/>
      <c r="LE969" s="12"/>
      <c r="LF969" s="12"/>
      <c r="LG969" s="12"/>
      <c r="LH969" s="12"/>
      <c r="LI969" s="12"/>
      <c r="LJ969" s="12"/>
      <c r="LK969" s="12"/>
      <c r="LL969" s="12"/>
      <c r="LM969" s="12"/>
      <c r="LN969" s="12"/>
      <c r="LO969" s="12"/>
      <c r="LP969" s="12"/>
      <c r="LQ969" s="12"/>
      <c r="LR969" s="12"/>
      <c r="LS969" s="12"/>
      <c r="LT969" s="12"/>
      <c r="LU969" s="12"/>
      <c r="LV969" s="12"/>
      <c r="LW969" s="12"/>
      <c r="LX969" s="12"/>
      <c r="LY969" s="12"/>
      <c r="LZ969" s="12"/>
      <c r="MA969" s="12"/>
      <c r="MB969" s="12"/>
      <c r="MC969" s="12"/>
      <c r="MD969" s="12"/>
      <c r="ME969" s="12"/>
      <c r="MF969" s="12"/>
      <c r="MG969" s="12"/>
      <c r="MH969" s="12"/>
      <c r="MI969" s="12"/>
      <c r="MJ969" s="12"/>
      <c r="MK969" s="12"/>
      <c r="ML969" s="12"/>
      <c r="MM969" s="12"/>
      <c r="MN969" s="12"/>
      <c r="MO969" s="12"/>
      <c r="MP969" s="12"/>
      <c r="MQ969" s="12"/>
      <c r="MR969" s="12"/>
      <c r="MS969" s="12"/>
      <c r="MT969" s="12"/>
      <c r="MU969" s="12"/>
      <c r="MV969" s="12"/>
      <c r="MW969" s="12"/>
      <c r="MX969" s="12"/>
      <c r="MY969" s="12"/>
      <c r="MZ969" s="12"/>
      <c r="NA969" s="12"/>
      <c r="NB969" s="12"/>
      <c r="NC969" s="12"/>
      <c r="ND969" s="12"/>
      <c r="NE969" s="12"/>
      <c r="NF969" s="12"/>
      <c r="NG969" s="12"/>
      <c r="NH969" s="12"/>
      <c r="NI969" s="12"/>
      <c r="NJ969" s="12"/>
      <c r="NK969" s="12"/>
      <c r="NL969" s="12"/>
      <c r="NM969" s="12"/>
      <c r="NN969" s="12"/>
      <c r="NO969" s="12"/>
      <c r="NP969" s="12"/>
      <c r="NQ969" s="12"/>
      <c r="NR969" s="12"/>
      <c r="NS969" s="12"/>
      <c r="NT969" s="12"/>
      <c r="NU969" s="12"/>
      <c r="NV969" s="12"/>
      <c r="NW969" s="12"/>
      <c r="NX969" s="12"/>
      <c r="NY969" s="12"/>
      <c r="NZ969" s="12"/>
      <c r="OA969" s="12"/>
      <c r="OB969" s="12"/>
      <c r="OC969" s="12"/>
      <c r="OD969" s="12"/>
      <c r="OE969" s="12"/>
      <c r="OF969" s="12"/>
      <c r="OG969" s="12"/>
      <c r="OH969" s="12"/>
      <c r="OI969" s="12"/>
      <c r="OJ969" s="12"/>
      <c r="OK969" s="12"/>
      <c r="OL969" s="12"/>
      <c r="OM969" s="12"/>
      <c r="ON969" s="12"/>
      <c r="OO969" s="12"/>
      <c r="OP969" s="12"/>
      <c r="OQ969" s="12"/>
      <c r="OR969" s="12"/>
      <c r="OS969" s="12"/>
      <c r="OT969" s="12"/>
      <c r="OU969" s="12"/>
      <c r="OV969" s="12"/>
      <c r="OW969" s="12"/>
      <c r="OX969" s="12"/>
      <c r="OY969" s="12"/>
      <c r="OZ969" s="12"/>
      <c r="PA969" s="12"/>
      <c r="PB969" s="12"/>
      <c r="PC969" s="12"/>
      <c r="PD969" s="12"/>
      <c r="PE969" s="12"/>
      <c r="PF969" s="12"/>
      <c r="PG969" s="12"/>
      <c r="PH969" s="12"/>
      <c r="PI969" s="12"/>
      <c r="PJ969" s="12"/>
      <c r="PK969" s="12"/>
      <c r="PL969" s="12"/>
      <c r="PM969" s="12"/>
      <c r="PN969" s="12"/>
      <c r="PO969" s="12"/>
      <c r="PP969" s="12"/>
    </row>
    <row r="970">
      <c r="A970" s="452"/>
      <c r="B970" s="45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  <c r="HT970" s="12"/>
      <c r="HU970" s="12"/>
      <c r="HV970" s="12"/>
      <c r="HW970" s="12"/>
      <c r="HX970" s="12"/>
      <c r="HY970" s="12"/>
      <c r="HZ970" s="12"/>
      <c r="IA970" s="12"/>
      <c r="IB970" s="12"/>
      <c r="IC970" s="12"/>
      <c r="ID970" s="12"/>
      <c r="IE970" s="12"/>
      <c r="IF970" s="12"/>
      <c r="IG970" s="12"/>
      <c r="IH970" s="12"/>
      <c r="II970" s="12"/>
      <c r="IJ970" s="12"/>
      <c r="IK970" s="12"/>
      <c r="IL970" s="12"/>
      <c r="IM970" s="12"/>
      <c r="IN970" s="12"/>
      <c r="IO970" s="12"/>
      <c r="IP970" s="12"/>
      <c r="IQ970" s="12"/>
      <c r="IR970" s="12"/>
      <c r="IS970" s="12"/>
      <c r="IT970" s="12"/>
      <c r="IU970" s="12"/>
      <c r="IV970" s="12"/>
      <c r="IW970" s="12"/>
      <c r="IX970" s="12"/>
      <c r="IY970" s="12"/>
      <c r="IZ970" s="12"/>
      <c r="JA970" s="12"/>
      <c r="JB970" s="12"/>
      <c r="JC970" s="12"/>
      <c r="JD970" s="12"/>
      <c r="JE970" s="12"/>
      <c r="JF970" s="12"/>
      <c r="JG970" s="12"/>
      <c r="JH970" s="12"/>
      <c r="JI970" s="12"/>
      <c r="JJ970" s="12"/>
      <c r="JK970" s="12"/>
      <c r="JL970" s="12"/>
      <c r="JM970" s="12"/>
      <c r="JN970" s="12"/>
      <c r="JO970" s="12"/>
      <c r="JP970" s="12"/>
      <c r="JQ970" s="12"/>
      <c r="JR970" s="12"/>
      <c r="JS970" s="12"/>
      <c r="JT970" s="12"/>
      <c r="JU970" s="12"/>
      <c r="JV970" s="12"/>
      <c r="JW970" s="12"/>
      <c r="JX970" s="12"/>
      <c r="JY970" s="12"/>
      <c r="JZ970" s="12"/>
      <c r="KA970" s="12"/>
      <c r="KB970" s="12"/>
      <c r="KC970" s="12"/>
      <c r="KD970" s="12"/>
      <c r="KE970" s="12"/>
      <c r="KF970" s="12"/>
      <c r="KG970" s="12"/>
      <c r="KH970" s="12"/>
      <c r="KI970" s="12"/>
      <c r="KJ970" s="12"/>
      <c r="KK970" s="12"/>
      <c r="KL970" s="12"/>
      <c r="KM970" s="12"/>
      <c r="KN970" s="12"/>
      <c r="KO970" s="12"/>
      <c r="KP970" s="12"/>
      <c r="KQ970" s="12"/>
      <c r="KR970" s="12"/>
      <c r="KS970" s="12"/>
      <c r="KT970" s="12"/>
      <c r="KU970" s="12"/>
      <c r="KV970" s="12"/>
      <c r="KW970" s="12"/>
      <c r="KX970" s="12"/>
      <c r="KY970" s="12"/>
      <c r="KZ970" s="12"/>
      <c r="LA970" s="12"/>
      <c r="LB970" s="12"/>
      <c r="LC970" s="12"/>
      <c r="LD970" s="12"/>
      <c r="LE970" s="12"/>
      <c r="LF970" s="12"/>
      <c r="LG970" s="12"/>
      <c r="LH970" s="12"/>
      <c r="LI970" s="12"/>
      <c r="LJ970" s="12"/>
      <c r="LK970" s="12"/>
      <c r="LL970" s="12"/>
      <c r="LM970" s="12"/>
      <c r="LN970" s="12"/>
      <c r="LO970" s="12"/>
      <c r="LP970" s="12"/>
      <c r="LQ970" s="12"/>
      <c r="LR970" s="12"/>
      <c r="LS970" s="12"/>
      <c r="LT970" s="12"/>
      <c r="LU970" s="12"/>
      <c r="LV970" s="12"/>
      <c r="LW970" s="12"/>
      <c r="LX970" s="12"/>
      <c r="LY970" s="12"/>
      <c r="LZ970" s="12"/>
      <c r="MA970" s="12"/>
      <c r="MB970" s="12"/>
      <c r="MC970" s="12"/>
      <c r="MD970" s="12"/>
      <c r="ME970" s="12"/>
      <c r="MF970" s="12"/>
      <c r="MG970" s="12"/>
      <c r="MH970" s="12"/>
      <c r="MI970" s="12"/>
      <c r="MJ970" s="12"/>
      <c r="MK970" s="12"/>
      <c r="ML970" s="12"/>
      <c r="MM970" s="12"/>
      <c r="MN970" s="12"/>
      <c r="MO970" s="12"/>
      <c r="MP970" s="12"/>
      <c r="MQ970" s="12"/>
      <c r="MR970" s="12"/>
      <c r="MS970" s="12"/>
      <c r="MT970" s="12"/>
      <c r="MU970" s="12"/>
      <c r="MV970" s="12"/>
      <c r="MW970" s="12"/>
      <c r="MX970" s="12"/>
      <c r="MY970" s="12"/>
      <c r="MZ970" s="12"/>
      <c r="NA970" s="12"/>
      <c r="NB970" s="12"/>
      <c r="NC970" s="12"/>
      <c r="ND970" s="12"/>
      <c r="NE970" s="12"/>
      <c r="NF970" s="12"/>
      <c r="NG970" s="12"/>
      <c r="NH970" s="12"/>
      <c r="NI970" s="12"/>
      <c r="NJ970" s="12"/>
      <c r="NK970" s="12"/>
      <c r="NL970" s="12"/>
      <c r="NM970" s="12"/>
      <c r="NN970" s="12"/>
      <c r="NO970" s="12"/>
      <c r="NP970" s="12"/>
      <c r="NQ970" s="12"/>
      <c r="NR970" s="12"/>
      <c r="NS970" s="12"/>
      <c r="NT970" s="12"/>
      <c r="NU970" s="12"/>
      <c r="NV970" s="12"/>
      <c r="NW970" s="12"/>
      <c r="NX970" s="12"/>
      <c r="NY970" s="12"/>
      <c r="NZ970" s="12"/>
      <c r="OA970" s="12"/>
      <c r="OB970" s="12"/>
      <c r="OC970" s="12"/>
      <c r="OD970" s="12"/>
      <c r="OE970" s="12"/>
      <c r="OF970" s="12"/>
      <c r="OG970" s="12"/>
      <c r="OH970" s="12"/>
      <c r="OI970" s="12"/>
      <c r="OJ970" s="12"/>
      <c r="OK970" s="12"/>
      <c r="OL970" s="12"/>
      <c r="OM970" s="12"/>
      <c r="ON970" s="12"/>
      <c r="OO970" s="12"/>
      <c r="OP970" s="12"/>
      <c r="OQ970" s="12"/>
      <c r="OR970" s="12"/>
      <c r="OS970" s="12"/>
      <c r="OT970" s="12"/>
      <c r="OU970" s="12"/>
      <c r="OV970" s="12"/>
      <c r="OW970" s="12"/>
      <c r="OX970" s="12"/>
      <c r="OY970" s="12"/>
      <c r="OZ970" s="12"/>
      <c r="PA970" s="12"/>
      <c r="PB970" s="12"/>
      <c r="PC970" s="12"/>
      <c r="PD970" s="12"/>
      <c r="PE970" s="12"/>
      <c r="PF970" s="12"/>
      <c r="PG970" s="12"/>
      <c r="PH970" s="12"/>
      <c r="PI970" s="12"/>
      <c r="PJ970" s="12"/>
      <c r="PK970" s="12"/>
      <c r="PL970" s="12"/>
      <c r="PM970" s="12"/>
      <c r="PN970" s="12"/>
      <c r="PO970" s="12"/>
      <c r="PP970" s="12"/>
    </row>
    <row r="971">
      <c r="A971" s="452"/>
      <c r="B971" s="45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  <c r="IB971" s="12"/>
      <c r="IC971" s="12"/>
      <c r="ID971" s="12"/>
      <c r="IE971" s="12"/>
      <c r="IF971" s="12"/>
      <c r="IG971" s="12"/>
      <c r="IH971" s="12"/>
      <c r="II971" s="12"/>
      <c r="IJ971" s="12"/>
      <c r="IK971" s="12"/>
      <c r="IL971" s="12"/>
      <c r="IM971" s="12"/>
      <c r="IN971" s="12"/>
      <c r="IO971" s="12"/>
      <c r="IP971" s="12"/>
      <c r="IQ971" s="12"/>
      <c r="IR971" s="12"/>
      <c r="IS971" s="12"/>
      <c r="IT971" s="12"/>
      <c r="IU971" s="12"/>
      <c r="IV971" s="12"/>
      <c r="IW971" s="12"/>
      <c r="IX971" s="12"/>
      <c r="IY971" s="12"/>
      <c r="IZ971" s="12"/>
      <c r="JA971" s="12"/>
      <c r="JB971" s="12"/>
      <c r="JC971" s="12"/>
      <c r="JD971" s="12"/>
      <c r="JE971" s="12"/>
      <c r="JF971" s="12"/>
      <c r="JG971" s="12"/>
      <c r="JH971" s="12"/>
      <c r="JI971" s="12"/>
      <c r="JJ971" s="12"/>
      <c r="JK971" s="12"/>
      <c r="JL971" s="12"/>
      <c r="JM971" s="12"/>
      <c r="JN971" s="12"/>
      <c r="JO971" s="12"/>
      <c r="JP971" s="12"/>
      <c r="JQ971" s="12"/>
      <c r="JR971" s="12"/>
      <c r="JS971" s="12"/>
      <c r="JT971" s="12"/>
      <c r="JU971" s="12"/>
      <c r="JV971" s="12"/>
      <c r="JW971" s="12"/>
      <c r="JX971" s="12"/>
      <c r="JY971" s="12"/>
      <c r="JZ971" s="12"/>
      <c r="KA971" s="12"/>
      <c r="KB971" s="12"/>
      <c r="KC971" s="12"/>
      <c r="KD971" s="12"/>
      <c r="KE971" s="12"/>
      <c r="KF971" s="12"/>
      <c r="KG971" s="12"/>
      <c r="KH971" s="12"/>
      <c r="KI971" s="12"/>
      <c r="KJ971" s="12"/>
      <c r="KK971" s="12"/>
      <c r="KL971" s="12"/>
      <c r="KM971" s="12"/>
      <c r="KN971" s="12"/>
      <c r="KO971" s="12"/>
      <c r="KP971" s="12"/>
      <c r="KQ971" s="12"/>
      <c r="KR971" s="12"/>
      <c r="KS971" s="12"/>
      <c r="KT971" s="12"/>
      <c r="KU971" s="12"/>
      <c r="KV971" s="12"/>
      <c r="KW971" s="12"/>
      <c r="KX971" s="12"/>
      <c r="KY971" s="12"/>
      <c r="KZ971" s="12"/>
      <c r="LA971" s="12"/>
      <c r="LB971" s="12"/>
      <c r="LC971" s="12"/>
      <c r="LD971" s="12"/>
      <c r="LE971" s="12"/>
      <c r="LF971" s="12"/>
      <c r="LG971" s="12"/>
      <c r="LH971" s="12"/>
      <c r="LI971" s="12"/>
      <c r="LJ971" s="12"/>
      <c r="LK971" s="12"/>
      <c r="LL971" s="12"/>
      <c r="LM971" s="12"/>
      <c r="LN971" s="12"/>
      <c r="LO971" s="12"/>
      <c r="LP971" s="12"/>
      <c r="LQ971" s="12"/>
      <c r="LR971" s="12"/>
      <c r="LS971" s="12"/>
      <c r="LT971" s="12"/>
      <c r="LU971" s="12"/>
      <c r="LV971" s="12"/>
      <c r="LW971" s="12"/>
      <c r="LX971" s="12"/>
      <c r="LY971" s="12"/>
      <c r="LZ971" s="12"/>
      <c r="MA971" s="12"/>
      <c r="MB971" s="12"/>
      <c r="MC971" s="12"/>
      <c r="MD971" s="12"/>
      <c r="ME971" s="12"/>
      <c r="MF971" s="12"/>
      <c r="MG971" s="12"/>
      <c r="MH971" s="12"/>
      <c r="MI971" s="12"/>
      <c r="MJ971" s="12"/>
      <c r="MK971" s="12"/>
      <c r="ML971" s="12"/>
      <c r="MM971" s="12"/>
      <c r="MN971" s="12"/>
      <c r="MO971" s="12"/>
      <c r="MP971" s="12"/>
      <c r="MQ971" s="12"/>
      <c r="MR971" s="12"/>
      <c r="MS971" s="12"/>
      <c r="MT971" s="12"/>
      <c r="MU971" s="12"/>
      <c r="MV971" s="12"/>
      <c r="MW971" s="12"/>
      <c r="MX971" s="12"/>
      <c r="MY971" s="12"/>
      <c r="MZ971" s="12"/>
      <c r="NA971" s="12"/>
      <c r="NB971" s="12"/>
      <c r="NC971" s="12"/>
      <c r="ND971" s="12"/>
      <c r="NE971" s="12"/>
      <c r="NF971" s="12"/>
      <c r="NG971" s="12"/>
      <c r="NH971" s="12"/>
      <c r="NI971" s="12"/>
      <c r="NJ971" s="12"/>
      <c r="NK971" s="12"/>
      <c r="NL971" s="12"/>
      <c r="NM971" s="12"/>
      <c r="NN971" s="12"/>
      <c r="NO971" s="12"/>
      <c r="NP971" s="12"/>
      <c r="NQ971" s="12"/>
      <c r="NR971" s="12"/>
      <c r="NS971" s="12"/>
      <c r="NT971" s="12"/>
      <c r="NU971" s="12"/>
      <c r="NV971" s="12"/>
      <c r="NW971" s="12"/>
      <c r="NX971" s="12"/>
      <c r="NY971" s="12"/>
      <c r="NZ971" s="12"/>
      <c r="OA971" s="12"/>
      <c r="OB971" s="12"/>
      <c r="OC971" s="12"/>
      <c r="OD971" s="12"/>
      <c r="OE971" s="12"/>
      <c r="OF971" s="12"/>
      <c r="OG971" s="12"/>
      <c r="OH971" s="12"/>
      <c r="OI971" s="12"/>
      <c r="OJ971" s="12"/>
      <c r="OK971" s="12"/>
      <c r="OL971" s="12"/>
      <c r="OM971" s="12"/>
      <c r="ON971" s="12"/>
      <c r="OO971" s="12"/>
      <c r="OP971" s="12"/>
      <c r="OQ971" s="12"/>
      <c r="OR971" s="12"/>
      <c r="OS971" s="12"/>
      <c r="OT971" s="12"/>
      <c r="OU971" s="12"/>
      <c r="OV971" s="12"/>
      <c r="OW971" s="12"/>
      <c r="OX971" s="12"/>
      <c r="OY971" s="12"/>
      <c r="OZ971" s="12"/>
      <c r="PA971" s="12"/>
      <c r="PB971" s="12"/>
      <c r="PC971" s="12"/>
      <c r="PD971" s="12"/>
      <c r="PE971" s="12"/>
      <c r="PF971" s="12"/>
      <c r="PG971" s="12"/>
      <c r="PH971" s="12"/>
      <c r="PI971" s="12"/>
      <c r="PJ971" s="12"/>
      <c r="PK971" s="12"/>
      <c r="PL971" s="12"/>
      <c r="PM971" s="12"/>
      <c r="PN971" s="12"/>
      <c r="PO971" s="12"/>
      <c r="PP971" s="12"/>
    </row>
    <row r="972">
      <c r="A972" s="452"/>
      <c r="B972" s="45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  <c r="HT972" s="12"/>
      <c r="HU972" s="12"/>
      <c r="HV972" s="12"/>
      <c r="HW972" s="12"/>
      <c r="HX972" s="12"/>
      <c r="HY972" s="12"/>
      <c r="HZ972" s="12"/>
      <c r="IA972" s="12"/>
      <c r="IB972" s="12"/>
      <c r="IC972" s="12"/>
      <c r="ID972" s="12"/>
      <c r="IE972" s="12"/>
      <c r="IF972" s="12"/>
      <c r="IG972" s="12"/>
      <c r="IH972" s="12"/>
      <c r="II972" s="12"/>
      <c r="IJ972" s="12"/>
      <c r="IK972" s="12"/>
      <c r="IL972" s="12"/>
      <c r="IM972" s="12"/>
      <c r="IN972" s="12"/>
      <c r="IO972" s="12"/>
      <c r="IP972" s="12"/>
      <c r="IQ972" s="12"/>
      <c r="IR972" s="12"/>
      <c r="IS972" s="12"/>
      <c r="IT972" s="12"/>
      <c r="IU972" s="12"/>
      <c r="IV972" s="12"/>
      <c r="IW972" s="12"/>
      <c r="IX972" s="12"/>
      <c r="IY972" s="12"/>
      <c r="IZ972" s="12"/>
      <c r="JA972" s="12"/>
      <c r="JB972" s="12"/>
      <c r="JC972" s="12"/>
      <c r="JD972" s="12"/>
      <c r="JE972" s="12"/>
      <c r="JF972" s="12"/>
      <c r="JG972" s="12"/>
      <c r="JH972" s="12"/>
      <c r="JI972" s="12"/>
      <c r="JJ972" s="12"/>
      <c r="JK972" s="12"/>
      <c r="JL972" s="12"/>
      <c r="JM972" s="12"/>
      <c r="JN972" s="12"/>
      <c r="JO972" s="12"/>
      <c r="JP972" s="12"/>
      <c r="JQ972" s="12"/>
      <c r="JR972" s="12"/>
      <c r="JS972" s="12"/>
      <c r="JT972" s="12"/>
      <c r="JU972" s="12"/>
      <c r="JV972" s="12"/>
      <c r="JW972" s="12"/>
      <c r="JX972" s="12"/>
      <c r="JY972" s="12"/>
      <c r="JZ972" s="12"/>
      <c r="KA972" s="12"/>
      <c r="KB972" s="12"/>
      <c r="KC972" s="12"/>
      <c r="KD972" s="12"/>
      <c r="KE972" s="12"/>
      <c r="KF972" s="12"/>
      <c r="KG972" s="12"/>
      <c r="KH972" s="12"/>
      <c r="KI972" s="12"/>
      <c r="KJ972" s="12"/>
      <c r="KK972" s="12"/>
      <c r="KL972" s="12"/>
      <c r="KM972" s="12"/>
      <c r="KN972" s="12"/>
      <c r="KO972" s="12"/>
      <c r="KP972" s="12"/>
      <c r="KQ972" s="12"/>
      <c r="KR972" s="12"/>
      <c r="KS972" s="12"/>
      <c r="KT972" s="12"/>
      <c r="KU972" s="12"/>
      <c r="KV972" s="12"/>
      <c r="KW972" s="12"/>
      <c r="KX972" s="12"/>
      <c r="KY972" s="12"/>
      <c r="KZ972" s="12"/>
      <c r="LA972" s="12"/>
      <c r="LB972" s="12"/>
      <c r="LC972" s="12"/>
      <c r="LD972" s="12"/>
      <c r="LE972" s="12"/>
      <c r="LF972" s="12"/>
      <c r="LG972" s="12"/>
      <c r="LH972" s="12"/>
      <c r="LI972" s="12"/>
      <c r="LJ972" s="12"/>
      <c r="LK972" s="12"/>
      <c r="LL972" s="12"/>
      <c r="LM972" s="12"/>
      <c r="LN972" s="12"/>
      <c r="LO972" s="12"/>
      <c r="LP972" s="12"/>
      <c r="LQ972" s="12"/>
      <c r="LR972" s="12"/>
      <c r="LS972" s="12"/>
      <c r="LT972" s="12"/>
      <c r="LU972" s="12"/>
      <c r="LV972" s="12"/>
      <c r="LW972" s="12"/>
      <c r="LX972" s="12"/>
      <c r="LY972" s="12"/>
      <c r="LZ972" s="12"/>
      <c r="MA972" s="12"/>
      <c r="MB972" s="12"/>
      <c r="MC972" s="12"/>
      <c r="MD972" s="12"/>
      <c r="ME972" s="12"/>
      <c r="MF972" s="12"/>
      <c r="MG972" s="12"/>
      <c r="MH972" s="12"/>
      <c r="MI972" s="12"/>
      <c r="MJ972" s="12"/>
      <c r="MK972" s="12"/>
      <c r="ML972" s="12"/>
      <c r="MM972" s="12"/>
      <c r="MN972" s="12"/>
      <c r="MO972" s="12"/>
      <c r="MP972" s="12"/>
      <c r="MQ972" s="12"/>
      <c r="MR972" s="12"/>
      <c r="MS972" s="12"/>
      <c r="MT972" s="12"/>
      <c r="MU972" s="12"/>
      <c r="MV972" s="12"/>
      <c r="MW972" s="12"/>
      <c r="MX972" s="12"/>
      <c r="MY972" s="12"/>
      <c r="MZ972" s="12"/>
      <c r="NA972" s="12"/>
      <c r="NB972" s="12"/>
      <c r="NC972" s="12"/>
      <c r="ND972" s="12"/>
      <c r="NE972" s="12"/>
      <c r="NF972" s="12"/>
      <c r="NG972" s="12"/>
      <c r="NH972" s="12"/>
      <c r="NI972" s="12"/>
      <c r="NJ972" s="12"/>
      <c r="NK972" s="12"/>
      <c r="NL972" s="12"/>
      <c r="NM972" s="12"/>
      <c r="NN972" s="12"/>
      <c r="NO972" s="12"/>
      <c r="NP972" s="12"/>
      <c r="NQ972" s="12"/>
      <c r="NR972" s="12"/>
      <c r="NS972" s="12"/>
      <c r="NT972" s="12"/>
      <c r="NU972" s="12"/>
      <c r="NV972" s="12"/>
      <c r="NW972" s="12"/>
      <c r="NX972" s="12"/>
      <c r="NY972" s="12"/>
      <c r="NZ972" s="12"/>
      <c r="OA972" s="12"/>
      <c r="OB972" s="12"/>
      <c r="OC972" s="12"/>
      <c r="OD972" s="12"/>
      <c r="OE972" s="12"/>
      <c r="OF972" s="12"/>
      <c r="OG972" s="12"/>
      <c r="OH972" s="12"/>
      <c r="OI972" s="12"/>
      <c r="OJ972" s="12"/>
      <c r="OK972" s="12"/>
      <c r="OL972" s="12"/>
      <c r="OM972" s="12"/>
      <c r="ON972" s="12"/>
      <c r="OO972" s="12"/>
      <c r="OP972" s="12"/>
      <c r="OQ972" s="12"/>
      <c r="OR972" s="12"/>
      <c r="OS972" s="12"/>
      <c r="OT972" s="12"/>
      <c r="OU972" s="12"/>
      <c r="OV972" s="12"/>
      <c r="OW972" s="12"/>
      <c r="OX972" s="12"/>
      <c r="OY972" s="12"/>
      <c r="OZ972" s="12"/>
      <c r="PA972" s="12"/>
      <c r="PB972" s="12"/>
      <c r="PC972" s="12"/>
      <c r="PD972" s="12"/>
      <c r="PE972" s="12"/>
      <c r="PF972" s="12"/>
      <c r="PG972" s="12"/>
      <c r="PH972" s="12"/>
      <c r="PI972" s="12"/>
      <c r="PJ972" s="12"/>
      <c r="PK972" s="12"/>
      <c r="PL972" s="12"/>
      <c r="PM972" s="12"/>
      <c r="PN972" s="12"/>
      <c r="PO972" s="12"/>
      <c r="PP972" s="12"/>
    </row>
    <row r="973">
      <c r="A973" s="452"/>
      <c r="B973" s="45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  <c r="HT973" s="12"/>
      <c r="HU973" s="12"/>
      <c r="HV973" s="12"/>
      <c r="HW973" s="12"/>
      <c r="HX973" s="12"/>
      <c r="HY973" s="12"/>
      <c r="HZ973" s="12"/>
      <c r="IA973" s="12"/>
      <c r="IB973" s="12"/>
      <c r="IC973" s="12"/>
      <c r="ID973" s="12"/>
      <c r="IE973" s="12"/>
      <c r="IF973" s="12"/>
      <c r="IG973" s="12"/>
      <c r="IH973" s="12"/>
      <c r="II973" s="12"/>
      <c r="IJ973" s="12"/>
      <c r="IK973" s="12"/>
      <c r="IL973" s="12"/>
      <c r="IM973" s="12"/>
      <c r="IN973" s="12"/>
      <c r="IO973" s="12"/>
      <c r="IP973" s="12"/>
      <c r="IQ973" s="12"/>
      <c r="IR973" s="12"/>
      <c r="IS973" s="12"/>
      <c r="IT973" s="12"/>
      <c r="IU973" s="12"/>
      <c r="IV973" s="12"/>
      <c r="IW973" s="12"/>
      <c r="IX973" s="12"/>
      <c r="IY973" s="12"/>
      <c r="IZ973" s="12"/>
      <c r="JA973" s="12"/>
      <c r="JB973" s="12"/>
      <c r="JC973" s="12"/>
      <c r="JD973" s="12"/>
      <c r="JE973" s="12"/>
      <c r="JF973" s="12"/>
      <c r="JG973" s="12"/>
      <c r="JH973" s="12"/>
      <c r="JI973" s="12"/>
      <c r="JJ973" s="12"/>
      <c r="JK973" s="12"/>
      <c r="JL973" s="12"/>
      <c r="JM973" s="12"/>
      <c r="JN973" s="12"/>
      <c r="JO973" s="12"/>
      <c r="JP973" s="12"/>
      <c r="JQ973" s="12"/>
      <c r="JR973" s="12"/>
      <c r="JS973" s="12"/>
      <c r="JT973" s="12"/>
      <c r="JU973" s="12"/>
      <c r="JV973" s="12"/>
      <c r="JW973" s="12"/>
      <c r="JX973" s="12"/>
      <c r="JY973" s="12"/>
      <c r="JZ973" s="12"/>
      <c r="KA973" s="12"/>
      <c r="KB973" s="12"/>
      <c r="KC973" s="12"/>
      <c r="KD973" s="12"/>
      <c r="KE973" s="12"/>
      <c r="KF973" s="12"/>
      <c r="KG973" s="12"/>
      <c r="KH973" s="12"/>
      <c r="KI973" s="12"/>
      <c r="KJ973" s="12"/>
      <c r="KK973" s="12"/>
      <c r="KL973" s="12"/>
      <c r="KM973" s="12"/>
      <c r="KN973" s="12"/>
      <c r="KO973" s="12"/>
      <c r="KP973" s="12"/>
      <c r="KQ973" s="12"/>
      <c r="KR973" s="12"/>
      <c r="KS973" s="12"/>
      <c r="KT973" s="12"/>
      <c r="KU973" s="12"/>
      <c r="KV973" s="12"/>
      <c r="KW973" s="12"/>
      <c r="KX973" s="12"/>
      <c r="KY973" s="12"/>
      <c r="KZ973" s="12"/>
      <c r="LA973" s="12"/>
      <c r="LB973" s="12"/>
      <c r="LC973" s="12"/>
      <c r="LD973" s="12"/>
      <c r="LE973" s="12"/>
      <c r="LF973" s="12"/>
      <c r="LG973" s="12"/>
      <c r="LH973" s="12"/>
      <c r="LI973" s="12"/>
      <c r="LJ973" s="12"/>
      <c r="LK973" s="12"/>
      <c r="LL973" s="12"/>
      <c r="LM973" s="12"/>
      <c r="LN973" s="12"/>
      <c r="LO973" s="12"/>
      <c r="LP973" s="12"/>
      <c r="LQ973" s="12"/>
      <c r="LR973" s="12"/>
      <c r="LS973" s="12"/>
      <c r="LT973" s="12"/>
      <c r="LU973" s="12"/>
      <c r="LV973" s="12"/>
      <c r="LW973" s="12"/>
      <c r="LX973" s="12"/>
      <c r="LY973" s="12"/>
      <c r="LZ973" s="12"/>
      <c r="MA973" s="12"/>
      <c r="MB973" s="12"/>
      <c r="MC973" s="12"/>
      <c r="MD973" s="12"/>
      <c r="ME973" s="12"/>
      <c r="MF973" s="12"/>
      <c r="MG973" s="12"/>
      <c r="MH973" s="12"/>
      <c r="MI973" s="12"/>
      <c r="MJ973" s="12"/>
      <c r="MK973" s="12"/>
      <c r="ML973" s="12"/>
      <c r="MM973" s="12"/>
      <c r="MN973" s="12"/>
      <c r="MO973" s="12"/>
      <c r="MP973" s="12"/>
      <c r="MQ973" s="12"/>
      <c r="MR973" s="12"/>
      <c r="MS973" s="12"/>
      <c r="MT973" s="12"/>
      <c r="MU973" s="12"/>
      <c r="MV973" s="12"/>
      <c r="MW973" s="12"/>
      <c r="MX973" s="12"/>
      <c r="MY973" s="12"/>
      <c r="MZ973" s="12"/>
      <c r="NA973" s="12"/>
      <c r="NB973" s="12"/>
      <c r="NC973" s="12"/>
      <c r="ND973" s="12"/>
      <c r="NE973" s="12"/>
      <c r="NF973" s="12"/>
      <c r="NG973" s="12"/>
      <c r="NH973" s="12"/>
      <c r="NI973" s="12"/>
      <c r="NJ973" s="12"/>
      <c r="NK973" s="12"/>
      <c r="NL973" s="12"/>
      <c r="NM973" s="12"/>
      <c r="NN973" s="12"/>
      <c r="NO973" s="12"/>
      <c r="NP973" s="12"/>
      <c r="NQ973" s="12"/>
      <c r="NR973" s="12"/>
      <c r="NS973" s="12"/>
      <c r="NT973" s="12"/>
      <c r="NU973" s="12"/>
      <c r="NV973" s="12"/>
      <c r="NW973" s="12"/>
      <c r="NX973" s="12"/>
      <c r="NY973" s="12"/>
      <c r="NZ973" s="12"/>
      <c r="OA973" s="12"/>
      <c r="OB973" s="12"/>
      <c r="OC973" s="12"/>
      <c r="OD973" s="12"/>
      <c r="OE973" s="12"/>
      <c r="OF973" s="12"/>
      <c r="OG973" s="12"/>
      <c r="OH973" s="12"/>
      <c r="OI973" s="12"/>
      <c r="OJ973" s="12"/>
      <c r="OK973" s="12"/>
      <c r="OL973" s="12"/>
      <c r="OM973" s="12"/>
      <c r="ON973" s="12"/>
      <c r="OO973" s="12"/>
      <c r="OP973" s="12"/>
      <c r="OQ973" s="12"/>
      <c r="OR973" s="12"/>
      <c r="OS973" s="12"/>
      <c r="OT973" s="12"/>
      <c r="OU973" s="12"/>
      <c r="OV973" s="12"/>
      <c r="OW973" s="12"/>
      <c r="OX973" s="12"/>
      <c r="OY973" s="12"/>
      <c r="OZ973" s="12"/>
      <c r="PA973" s="12"/>
      <c r="PB973" s="12"/>
      <c r="PC973" s="12"/>
      <c r="PD973" s="12"/>
      <c r="PE973" s="12"/>
      <c r="PF973" s="12"/>
      <c r="PG973" s="12"/>
      <c r="PH973" s="12"/>
      <c r="PI973" s="12"/>
      <c r="PJ973" s="12"/>
      <c r="PK973" s="12"/>
      <c r="PL973" s="12"/>
      <c r="PM973" s="12"/>
      <c r="PN973" s="12"/>
      <c r="PO973" s="12"/>
      <c r="PP973" s="12"/>
    </row>
    <row r="974">
      <c r="A974" s="452"/>
      <c r="B974" s="45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12"/>
      <c r="IA974" s="12"/>
      <c r="IB974" s="12"/>
      <c r="IC974" s="12"/>
      <c r="ID974" s="12"/>
      <c r="IE974" s="12"/>
      <c r="IF974" s="12"/>
      <c r="IG974" s="12"/>
      <c r="IH974" s="12"/>
      <c r="II974" s="12"/>
      <c r="IJ974" s="12"/>
      <c r="IK974" s="12"/>
      <c r="IL974" s="12"/>
      <c r="IM974" s="12"/>
      <c r="IN974" s="12"/>
      <c r="IO974" s="12"/>
      <c r="IP974" s="12"/>
      <c r="IQ974" s="12"/>
      <c r="IR974" s="12"/>
      <c r="IS974" s="12"/>
      <c r="IT974" s="12"/>
      <c r="IU974" s="12"/>
      <c r="IV974" s="12"/>
      <c r="IW974" s="12"/>
      <c r="IX974" s="12"/>
      <c r="IY974" s="12"/>
      <c r="IZ974" s="12"/>
      <c r="JA974" s="12"/>
      <c r="JB974" s="12"/>
      <c r="JC974" s="12"/>
      <c r="JD974" s="12"/>
      <c r="JE974" s="12"/>
      <c r="JF974" s="12"/>
      <c r="JG974" s="12"/>
      <c r="JH974" s="12"/>
      <c r="JI974" s="12"/>
      <c r="JJ974" s="12"/>
      <c r="JK974" s="12"/>
      <c r="JL974" s="12"/>
      <c r="JM974" s="12"/>
      <c r="JN974" s="12"/>
      <c r="JO974" s="12"/>
      <c r="JP974" s="12"/>
      <c r="JQ974" s="12"/>
      <c r="JR974" s="12"/>
      <c r="JS974" s="12"/>
      <c r="JT974" s="12"/>
      <c r="JU974" s="12"/>
      <c r="JV974" s="12"/>
      <c r="JW974" s="12"/>
      <c r="JX974" s="12"/>
      <c r="JY974" s="12"/>
      <c r="JZ974" s="12"/>
      <c r="KA974" s="12"/>
      <c r="KB974" s="12"/>
      <c r="KC974" s="12"/>
      <c r="KD974" s="12"/>
      <c r="KE974" s="12"/>
      <c r="KF974" s="12"/>
      <c r="KG974" s="12"/>
      <c r="KH974" s="12"/>
      <c r="KI974" s="12"/>
      <c r="KJ974" s="12"/>
      <c r="KK974" s="12"/>
      <c r="KL974" s="12"/>
      <c r="KM974" s="12"/>
      <c r="KN974" s="12"/>
      <c r="KO974" s="12"/>
      <c r="KP974" s="12"/>
      <c r="KQ974" s="12"/>
      <c r="KR974" s="12"/>
      <c r="KS974" s="12"/>
      <c r="KT974" s="12"/>
      <c r="KU974" s="12"/>
      <c r="KV974" s="12"/>
      <c r="KW974" s="12"/>
      <c r="KX974" s="12"/>
      <c r="KY974" s="12"/>
      <c r="KZ974" s="12"/>
      <c r="LA974" s="12"/>
      <c r="LB974" s="12"/>
      <c r="LC974" s="12"/>
      <c r="LD974" s="12"/>
      <c r="LE974" s="12"/>
      <c r="LF974" s="12"/>
      <c r="LG974" s="12"/>
      <c r="LH974" s="12"/>
      <c r="LI974" s="12"/>
      <c r="LJ974" s="12"/>
      <c r="LK974" s="12"/>
      <c r="LL974" s="12"/>
      <c r="LM974" s="12"/>
      <c r="LN974" s="12"/>
      <c r="LO974" s="12"/>
      <c r="LP974" s="12"/>
      <c r="LQ974" s="12"/>
      <c r="LR974" s="12"/>
      <c r="LS974" s="12"/>
      <c r="LT974" s="12"/>
      <c r="LU974" s="12"/>
      <c r="LV974" s="12"/>
      <c r="LW974" s="12"/>
      <c r="LX974" s="12"/>
      <c r="LY974" s="12"/>
      <c r="LZ974" s="12"/>
      <c r="MA974" s="12"/>
      <c r="MB974" s="12"/>
      <c r="MC974" s="12"/>
      <c r="MD974" s="12"/>
      <c r="ME974" s="12"/>
      <c r="MF974" s="12"/>
      <c r="MG974" s="12"/>
      <c r="MH974" s="12"/>
      <c r="MI974" s="12"/>
      <c r="MJ974" s="12"/>
      <c r="MK974" s="12"/>
      <c r="ML974" s="12"/>
      <c r="MM974" s="12"/>
      <c r="MN974" s="12"/>
      <c r="MO974" s="12"/>
      <c r="MP974" s="12"/>
      <c r="MQ974" s="12"/>
      <c r="MR974" s="12"/>
      <c r="MS974" s="12"/>
      <c r="MT974" s="12"/>
      <c r="MU974" s="12"/>
      <c r="MV974" s="12"/>
      <c r="MW974" s="12"/>
      <c r="MX974" s="12"/>
      <c r="MY974" s="12"/>
      <c r="MZ974" s="12"/>
      <c r="NA974" s="12"/>
      <c r="NB974" s="12"/>
      <c r="NC974" s="12"/>
      <c r="ND974" s="12"/>
      <c r="NE974" s="12"/>
      <c r="NF974" s="12"/>
      <c r="NG974" s="12"/>
      <c r="NH974" s="12"/>
      <c r="NI974" s="12"/>
      <c r="NJ974" s="12"/>
      <c r="NK974" s="12"/>
      <c r="NL974" s="12"/>
      <c r="NM974" s="12"/>
      <c r="NN974" s="12"/>
      <c r="NO974" s="12"/>
      <c r="NP974" s="12"/>
      <c r="NQ974" s="12"/>
      <c r="NR974" s="12"/>
      <c r="NS974" s="12"/>
      <c r="NT974" s="12"/>
      <c r="NU974" s="12"/>
      <c r="NV974" s="12"/>
      <c r="NW974" s="12"/>
      <c r="NX974" s="12"/>
      <c r="NY974" s="12"/>
      <c r="NZ974" s="12"/>
      <c r="OA974" s="12"/>
      <c r="OB974" s="12"/>
      <c r="OC974" s="12"/>
      <c r="OD974" s="12"/>
      <c r="OE974" s="12"/>
      <c r="OF974" s="12"/>
      <c r="OG974" s="12"/>
      <c r="OH974" s="12"/>
      <c r="OI974" s="12"/>
      <c r="OJ974" s="12"/>
      <c r="OK974" s="12"/>
      <c r="OL974" s="12"/>
      <c r="OM974" s="12"/>
      <c r="ON974" s="12"/>
      <c r="OO974" s="12"/>
      <c r="OP974" s="12"/>
      <c r="OQ974" s="12"/>
      <c r="OR974" s="12"/>
      <c r="OS974" s="12"/>
      <c r="OT974" s="12"/>
      <c r="OU974" s="12"/>
      <c r="OV974" s="12"/>
      <c r="OW974" s="12"/>
      <c r="OX974" s="12"/>
      <c r="OY974" s="12"/>
      <c r="OZ974" s="12"/>
      <c r="PA974" s="12"/>
      <c r="PB974" s="12"/>
      <c r="PC974" s="12"/>
      <c r="PD974" s="12"/>
      <c r="PE974" s="12"/>
      <c r="PF974" s="12"/>
      <c r="PG974" s="12"/>
      <c r="PH974" s="12"/>
      <c r="PI974" s="12"/>
      <c r="PJ974" s="12"/>
      <c r="PK974" s="12"/>
      <c r="PL974" s="12"/>
      <c r="PM974" s="12"/>
      <c r="PN974" s="12"/>
      <c r="PO974" s="12"/>
      <c r="PP974" s="12"/>
    </row>
    <row r="975">
      <c r="A975" s="452"/>
      <c r="B975" s="45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  <c r="HT975" s="12"/>
      <c r="HU975" s="12"/>
      <c r="HV975" s="12"/>
      <c r="HW975" s="12"/>
      <c r="HX975" s="12"/>
      <c r="HY975" s="12"/>
      <c r="HZ975" s="12"/>
      <c r="IA975" s="12"/>
      <c r="IB975" s="12"/>
      <c r="IC975" s="12"/>
      <c r="ID975" s="12"/>
      <c r="IE975" s="12"/>
      <c r="IF975" s="12"/>
      <c r="IG975" s="12"/>
      <c r="IH975" s="12"/>
      <c r="II975" s="12"/>
      <c r="IJ975" s="12"/>
      <c r="IK975" s="12"/>
      <c r="IL975" s="12"/>
      <c r="IM975" s="12"/>
      <c r="IN975" s="12"/>
      <c r="IO975" s="12"/>
      <c r="IP975" s="12"/>
      <c r="IQ975" s="12"/>
      <c r="IR975" s="12"/>
      <c r="IS975" s="12"/>
      <c r="IT975" s="12"/>
      <c r="IU975" s="12"/>
      <c r="IV975" s="12"/>
      <c r="IW975" s="12"/>
      <c r="IX975" s="12"/>
      <c r="IY975" s="12"/>
      <c r="IZ975" s="12"/>
      <c r="JA975" s="12"/>
      <c r="JB975" s="12"/>
      <c r="JC975" s="12"/>
      <c r="JD975" s="12"/>
      <c r="JE975" s="12"/>
      <c r="JF975" s="12"/>
      <c r="JG975" s="12"/>
      <c r="JH975" s="12"/>
      <c r="JI975" s="12"/>
      <c r="JJ975" s="12"/>
      <c r="JK975" s="12"/>
      <c r="JL975" s="12"/>
      <c r="JM975" s="12"/>
      <c r="JN975" s="12"/>
      <c r="JO975" s="12"/>
      <c r="JP975" s="12"/>
      <c r="JQ975" s="12"/>
      <c r="JR975" s="12"/>
      <c r="JS975" s="12"/>
      <c r="JT975" s="12"/>
      <c r="JU975" s="12"/>
      <c r="JV975" s="12"/>
      <c r="JW975" s="12"/>
      <c r="JX975" s="12"/>
      <c r="JY975" s="12"/>
      <c r="JZ975" s="12"/>
      <c r="KA975" s="12"/>
      <c r="KB975" s="12"/>
      <c r="KC975" s="12"/>
      <c r="KD975" s="12"/>
      <c r="KE975" s="12"/>
      <c r="KF975" s="12"/>
      <c r="KG975" s="12"/>
      <c r="KH975" s="12"/>
      <c r="KI975" s="12"/>
      <c r="KJ975" s="12"/>
      <c r="KK975" s="12"/>
      <c r="KL975" s="12"/>
      <c r="KM975" s="12"/>
      <c r="KN975" s="12"/>
      <c r="KO975" s="12"/>
      <c r="KP975" s="12"/>
      <c r="KQ975" s="12"/>
      <c r="KR975" s="12"/>
      <c r="KS975" s="12"/>
      <c r="KT975" s="12"/>
      <c r="KU975" s="12"/>
      <c r="KV975" s="12"/>
      <c r="KW975" s="12"/>
      <c r="KX975" s="12"/>
      <c r="KY975" s="12"/>
      <c r="KZ975" s="12"/>
      <c r="LA975" s="12"/>
      <c r="LB975" s="12"/>
      <c r="LC975" s="12"/>
      <c r="LD975" s="12"/>
      <c r="LE975" s="12"/>
      <c r="LF975" s="12"/>
      <c r="LG975" s="12"/>
      <c r="LH975" s="12"/>
      <c r="LI975" s="12"/>
      <c r="LJ975" s="12"/>
      <c r="LK975" s="12"/>
      <c r="LL975" s="12"/>
      <c r="LM975" s="12"/>
      <c r="LN975" s="12"/>
      <c r="LO975" s="12"/>
      <c r="LP975" s="12"/>
      <c r="LQ975" s="12"/>
      <c r="LR975" s="12"/>
      <c r="LS975" s="12"/>
      <c r="LT975" s="12"/>
      <c r="LU975" s="12"/>
      <c r="LV975" s="12"/>
      <c r="LW975" s="12"/>
      <c r="LX975" s="12"/>
      <c r="LY975" s="12"/>
      <c r="LZ975" s="12"/>
      <c r="MA975" s="12"/>
      <c r="MB975" s="12"/>
      <c r="MC975" s="12"/>
      <c r="MD975" s="12"/>
      <c r="ME975" s="12"/>
      <c r="MF975" s="12"/>
      <c r="MG975" s="12"/>
      <c r="MH975" s="12"/>
      <c r="MI975" s="12"/>
      <c r="MJ975" s="12"/>
      <c r="MK975" s="12"/>
      <c r="ML975" s="12"/>
      <c r="MM975" s="12"/>
      <c r="MN975" s="12"/>
      <c r="MO975" s="12"/>
      <c r="MP975" s="12"/>
      <c r="MQ975" s="12"/>
      <c r="MR975" s="12"/>
      <c r="MS975" s="12"/>
      <c r="MT975" s="12"/>
      <c r="MU975" s="12"/>
      <c r="MV975" s="12"/>
      <c r="MW975" s="12"/>
      <c r="MX975" s="12"/>
      <c r="MY975" s="12"/>
      <c r="MZ975" s="12"/>
      <c r="NA975" s="12"/>
      <c r="NB975" s="12"/>
      <c r="NC975" s="12"/>
      <c r="ND975" s="12"/>
      <c r="NE975" s="12"/>
      <c r="NF975" s="12"/>
      <c r="NG975" s="12"/>
      <c r="NH975" s="12"/>
      <c r="NI975" s="12"/>
      <c r="NJ975" s="12"/>
      <c r="NK975" s="12"/>
      <c r="NL975" s="12"/>
      <c r="NM975" s="12"/>
      <c r="NN975" s="12"/>
      <c r="NO975" s="12"/>
      <c r="NP975" s="12"/>
      <c r="NQ975" s="12"/>
      <c r="NR975" s="12"/>
      <c r="NS975" s="12"/>
      <c r="NT975" s="12"/>
      <c r="NU975" s="12"/>
      <c r="NV975" s="12"/>
      <c r="NW975" s="12"/>
      <c r="NX975" s="12"/>
      <c r="NY975" s="12"/>
      <c r="NZ975" s="12"/>
      <c r="OA975" s="12"/>
      <c r="OB975" s="12"/>
      <c r="OC975" s="12"/>
      <c r="OD975" s="12"/>
      <c r="OE975" s="12"/>
      <c r="OF975" s="12"/>
      <c r="OG975" s="12"/>
      <c r="OH975" s="12"/>
      <c r="OI975" s="12"/>
      <c r="OJ975" s="12"/>
      <c r="OK975" s="12"/>
      <c r="OL975" s="12"/>
      <c r="OM975" s="12"/>
      <c r="ON975" s="12"/>
      <c r="OO975" s="12"/>
      <c r="OP975" s="12"/>
      <c r="OQ975" s="12"/>
      <c r="OR975" s="12"/>
      <c r="OS975" s="12"/>
      <c r="OT975" s="12"/>
      <c r="OU975" s="12"/>
      <c r="OV975" s="12"/>
      <c r="OW975" s="12"/>
      <c r="OX975" s="12"/>
      <c r="OY975" s="12"/>
      <c r="OZ975" s="12"/>
      <c r="PA975" s="12"/>
      <c r="PB975" s="12"/>
      <c r="PC975" s="12"/>
      <c r="PD975" s="12"/>
      <c r="PE975" s="12"/>
      <c r="PF975" s="12"/>
      <c r="PG975" s="12"/>
      <c r="PH975" s="12"/>
      <c r="PI975" s="12"/>
      <c r="PJ975" s="12"/>
      <c r="PK975" s="12"/>
      <c r="PL975" s="12"/>
      <c r="PM975" s="12"/>
      <c r="PN975" s="12"/>
      <c r="PO975" s="12"/>
      <c r="PP975" s="12"/>
    </row>
    <row r="976">
      <c r="A976" s="452"/>
      <c r="B976" s="45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  <c r="IB976" s="12"/>
      <c r="IC976" s="12"/>
      <c r="ID976" s="12"/>
      <c r="IE976" s="12"/>
      <c r="IF976" s="12"/>
      <c r="IG976" s="12"/>
      <c r="IH976" s="12"/>
      <c r="II976" s="12"/>
      <c r="IJ976" s="12"/>
      <c r="IK976" s="12"/>
      <c r="IL976" s="12"/>
      <c r="IM976" s="12"/>
      <c r="IN976" s="12"/>
      <c r="IO976" s="12"/>
      <c r="IP976" s="12"/>
      <c r="IQ976" s="12"/>
      <c r="IR976" s="12"/>
      <c r="IS976" s="12"/>
      <c r="IT976" s="12"/>
      <c r="IU976" s="12"/>
      <c r="IV976" s="12"/>
      <c r="IW976" s="12"/>
      <c r="IX976" s="12"/>
      <c r="IY976" s="12"/>
      <c r="IZ976" s="12"/>
      <c r="JA976" s="12"/>
      <c r="JB976" s="12"/>
      <c r="JC976" s="12"/>
      <c r="JD976" s="12"/>
      <c r="JE976" s="12"/>
      <c r="JF976" s="12"/>
      <c r="JG976" s="12"/>
      <c r="JH976" s="12"/>
      <c r="JI976" s="12"/>
      <c r="JJ976" s="12"/>
      <c r="JK976" s="12"/>
      <c r="JL976" s="12"/>
      <c r="JM976" s="12"/>
      <c r="JN976" s="12"/>
      <c r="JO976" s="12"/>
      <c r="JP976" s="12"/>
      <c r="JQ976" s="12"/>
      <c r="JR976" s="12"/>
      <c r="JS976" s="12"/>
      <c r="JT976" s="12"/>
      <c r="JU976" s="12"/>
      <c r="JV976" s="12"/>
      <c r="JW976" s="12"/>
      <c r="JX976" s="12"/>
      <c r="JY976" s="12"/>
      <c r="JZ976" s="12"/>
      <c r="KA976" s="12"/>
      <c r="KB976" s="12"/>
      <c r="KC976" s="12"/>
      <c r="KD976" s="12"/>
      <c r="KE976" s="12"/>
      <c r="KF976" s="12"/>
      <c r="KG976" s="12"/>
      <c r="KH976" s="12"/>
      <c r="KI976" s="12"/>
      <c r="KJ976" s="12"/>
      <c r="KK976" s="12"/>
      <c r="KL976" s="12"/>
      <c r="KM976" s="12"/>
      <c r="KN976" s="12"/>
      <c r="KO976" s="12"/>
      <c r="KP976" s="12"/>
      <c r="KQ976" s="12"/>
      <c r="KR976" s="12"/>
      <c r="KS976" s="12"/>
      <c r="KT976" s="12"/>
      <c r="KU976" s="12"/>
      <c r="KV976" s="12"/>
      <c r="KW976" s="12"/>
      <c r="KX976" s="12"/>
      <c r="KY976" s="12"/>
      <c r="KZ976" s="12"/>
      <c r="LA976" s="12"/>
      <c r="LB976" s="12"/>
      <c r="LC976" s="12"/>
      <c r="LD976" s="12"/>
      <c r="LE976" s="12"/>
      <c r="LF976" s="12"/>
      <c r="LG976" s="12"/>
      <c r="LH976" s="12"/>
      <c r="LI976" s="12"/>
      <c r="LJ976" s="12"/>
      <c r="LK976" s="12"/>
      <c r="LL976" s="12"/>
      <c r="LM976" s="12"/>
      <c r="LN976" s="12"/>
      <c r="LO976" s="12"/>
      <c r="LP976" s="12"/>
      <c r="LQ976" s="12"/>
      <c r="LR976" s="12"/>
      <c r="LS976" s="12"/>
      <c r="LT976" s="12"/>
      <c r="LU976" s="12"/>
      <c r="LV976" s="12"/>
      <c r="LW976" s="12"/>
      <c r="LX976" s="12"/>
      <c r="LY976" s="12"/>
      <c r="LZ976" s="12"/>
      <c r="MA976" s="12"/>
      <c r="MB976" s="12"/>
      <c r="MC976" s="12"/>
      <c r="MD976" s="12"/>
      <c r="ME976" s="12"/>
      <c r="MF976" s="12"/>
      <c r="MG976" s="12"/>
      <c r="MH976" s="12"/>
      <c r="MI976" s="12"/>
      <c r="MJ976" s="12"/>
      <c r="MK976" s="12"/>
      <c r="ML976" s="12"/>
      <c r="MM976" s="12"/>
      <c r="MN976" s="12"/>
      <c r="MO976" s="12"/>
      <c r="MP976" s="12"/>
      <c r="MQ976" s="12"/>
      <c r="MR976" s="12"/>
      <c r="MS976" s="12"/>
      <c r="MT976" s="12"/>
      <c r="MU976" s="12"/>
      <c r="MV976" s="12"/>
      <c r="MW976" s="12"/>
      <c r="MX976" s="12"/>
      <c r="MY976" s="12"/>
      <c r="MZ976" s="12"/>
      <c r="NA976" s="12"/>
      <c r="NB976" s="12"/>
      <c r="NC976" s="12"/>
      <c r="ND976" s="12"/>
      <c r="NE976" s="12"/>
      <c r="NF976" s="12"/>
      <c r="NG976" s="12"/>
      <c r="NH976" s="12"/>
      <c r="NI976" s="12"/>
      <c r="NJ976" s="12"/>
      <c r="NK976" s="12"/>
      <c r="NL976" s="12"/>
      <c r="NM976" s="12"/>
      <c r="NN976" s="12"/>
      <c r="NO976" s="12"/>
      <c r="NP976" s="12"/>
      <c r="NQ976" s="12"/>
      <c r="NR976" s="12"/>
      <c r="NS976" s="12"/>
      <c r="NT976" s="12"/>
      <c r="NU976" s="12"/>
      <c r="NV976" s="12"/>
      <c r="NW976" s="12"/>
      <c r="NX976" s="12"/>
      <c r="NY976" s="12"/>
      <c r="NZ976" s="12"/>
      <c r="OA976" s="12"/>
      <c r="OB976" s="12"/>
      <c r="OC976" s="12"/>
      <c r="OD976" s="12"/>
      <c r="OE976" s="12"/>
      <c r="OF976" s="12"/>
      <c r="OG976" s="12"/>
      <c r="OH976" s="12"/>
      <c r="OI976" s="12"/>
      <c r="OJ976" s="12"/>
      <c r="OK976" s="12"/>
      <c r="OL976" s="12"/>
      <c r="OM976" s="12"/>
      <c r="ON976" s="12"/>
      <c r="OO976" s="12"/>
      <c r="OP976" s="12"/>
      <c r="OQ976" s="12"/>
      <c r="OR976" s="12"/>
      <c r="OS976" s="12"/>
      <c r="OT976" s="12"/>
      <c r="OU976" s="12"/>
      <c r="OV976" s="12"/>
      <c r="OW976" s="12"/>
      <c r="OX976" s="12"/>
      <c r="OY976" s="12"/>
      <c r="OZ976" s="12"/>
      <c r="PA976" s="12"/>
      <c r="PB976" s="12"/>
      <c r="PC976" s="12"/>
      <c r="PD976" s="12"/>
      <c r="PE976" s="12"/>
      <c r="PF976" s="12"/>
      <c r="PG976" s="12"/>
      <c r="PH976" s="12"/>
      <c r="PI976" s="12"/>
      <c r="PJ976" s="12"/>
      <c r="PK976" s="12"/>
      <c r="PL976" s="12"/>
      <c r="PM976" s="12"/>
      <c r="PN976" s="12"/>
      <c r="PO976" s="12"/>
      <c r="PP976" s="12"/>
    </row>
    <row r="977">
      <c r="A977" s="452"/>
      <c r="B977" s="45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E977" s="12"/>
      <c r="IF977" s="12"/>
      <c r="IG977" s="12"/>
      <c r="IH977" s="12"/>
      <c r="II977" s="12"/>
      <c r="IJ977" s="12"/>
      <c r="IK977" s="12"/>
      <c r="IL977" s="12"/>
      <c r="IM977" s="12"/>
      <c r="IN977" s="12"/>
      <c r="IO977" s="12"/>
      <c r="IP977" s="12"/>
      <c r="IQ977" s="12"/>
      <c r="IR977" s="12"/>
      <c r="IS977" s="12"/>
      <c r="IT977" s="12"/>
      <c r="IU977" s="12"/>
      <c r="IV977" s="12"/>
      <c r="IW977" s="12"/>
      <c r="IX977" s="12"/>
      <c r="IY977" s="12"/>
      <c r="IZ977" s="12"/>
      <c r="JA977" s="12"/>
      <c r="JB977" s="12"/>
      <c r="JC977" s="12"/>
      <c r="JD977" s="12"/>
      <c r="JE977" s="12"/>
      <c r="JF977" s="12"/>
      <c r="JG977" s="12"/>
      <c r="JH977" s="12"/>
      <c r="JI977" s="12"/>
      <c r="JJ977" s="12"/>
      <c r="JK977" s="12"/>
      <c r="JL977" s="12"/>
      <c r="JM977" s="12"/>
      <c r="JN977" s="12"/>
      <c r="JO977" s="12"/>
      <c r="JP977" s="12"/>
      <c r="JQ977" s="12"/>
      <c r="JR977" s="12"/>
      <c r="JS977" s="12"/>
      <c r="JT977" s="12"/>
      <c r="JU977" s="12"/>
      <c r="JV977" s="12"/>
      <c r="JW977" s="12"/>
      <c r="JX977" s="12"/>
      <c r="JY977" s="12"/>
      <c r="JZ977" s="12"/>
      <c r="KA977" s="12"/>
      <c r="KB977" s="12"/>
      <c r="KC977" s="12"/>
      <c r="KD977" s="12"/>
      <c r="KE977" s="12"/>
      <c r="KF977" s="12"/>
      <c r="KG977" s="12"/>
      <c r="KH977" s="12"/>
      <c r="KI977" s="12"/>
      <c r="KJ977" s="12"/>
      <c r="KK977" s="12"/>
      <c r="KL977" s="12"/>
      <c r="KM977" s="12"/>
      <c r="KN977" s="12"/>
      <c r="KO977" s="12"/>
      <c r="KP977" s="12"/>
      <c r="KQ977" s="12"/>
      <c r="KR977" s="12"/>
      <c r="KS977" s="12"/>
      <c r="KT977" s="12"/>
      <c r="KU977" s="12"/>
      <c r="KV977" s="12"/>
      <c r="KW977" s="12"/>
      <c r="KX977" s="12"/>
      <c r="KY977" s="12"/>
      <c r="KZ977" s="12"/>
      <c r="LA977" s="12"/>
      <c r="LB977" s="12"/>
      <c r="LC977" s="12"/>
      <c r="LD977" s="12"/>
      <c r="LE977" s="12"/>
      <c r="LF977" s="12"/>
      <c r="LG977" s="12"/>
      <c r="LH977" s="12"/>
      <c r="LI977" s="12"/>
      <c r="LJ977" s="12"/>
      <c r="LK977" s="12"/>
      <c r="LL977" s="12"/>
      <c r="LM977" s="12"/>
      <c r="LN977" s="12"/>
      <c r="LO977" s="12"/>
      <c r="LP977" s="12"/>
      <c r="LQ977" s="12"/>
      <c r="LR977" s="12"/>
      <c r="LS977" s="12"/>
      <c r="LT977" s="12"/>
      <c r="LU977" s="12"/>
      <c r="LV977" s="12"/>
      <c r="LW977" s="12"/>
      <c r="LX977" s="12"/>
      <c r="LY977" s="12"/>
      <c r="LZ977" s="12"/>
      <c r="MA977" s="12"/>
      <c r="MB977" s="12"/>
      <c r="MC977" s="12"/>
      <c r="MD977" s="12"/>
      <c r="ME977" s="12"/>
      <c r="MF977" s="12"/>
      <c r="MG977" s="12"/>
      <c r="MH977" s="12"/>
      <c r="MI977" s="12"/>
      <c r="MJ977" s="12"/>
      <c r="MK977" s="12"/>
      <c r="ML977" s="12"/>
      <c r="MM977" s="12"/>
      <c r="MN977" s="12"/>
      <c r="MO977" s="12"/>
      <c r="MP977" s="12"/>
      <c r="MQ977" s="12"/>
      <c r="MR977" s="12"/>
      <c r="MS977" s="12"/>
      <c r="MT977" s="12"/>
      <c r="MU977" s="12"/>
      <c r="MV977" s="12"/>
      <c r="MW977" s="12"/>
      <c r="MX977" s="12"/>
      <c r="MY977" s="12"/>
      <c r="MZ977" s="12"/>
      <c r="NA977" s="12"/>
      <c r="NB977" s="12"/>
      <c r="NC977" s="12"/>
      <c r="ND977" s="12"/>
      <c r="NE977" s="12"/>
      <c r="NF977" s="12"/>
      <c r="NG977" s="12"/>
      <c r="NH977" s="12"/>
      <c r="NI977" s="12"/>
      <c r="NJ977" s="12"/>
      <c r="NK977" s="12"/>
      <c r="NL977" s="12"/>
      <c r="NM977" s="12"/>
      <c r="NN977" s="12"/>
      <c r="NO977" s="12"/>
      <c r="NP977" s="12"/>
      <c r="NQ977" s="12"/>
      <c r="NR977" s="12"/>
      <c r="NS977" s="12"/>
      <c r="NT977" s="12"/>
      <c r="NU977" s="12"/>
      <c r="NV977" s="12"/>
      <c r="NW977" s="12"/>
      <c r="NX977" s="12"/>
      <c r="NY977" s="12"/>
      <c r="NZ977" s="12"/>
      <c r="OA977" s="12"/>
      <c r="OB977" s="12"/>
      <c r="OC977" s="12"/>
      <c r="OD977" s="12"/>
      <c r="OE977" s="12"/>
      <c r="OF977" s="12"/>
      <c r="OG977" s="12"/>
      <c r="OH977" s="12"/>
      <c r="OI977" s="12"/>
      <c r="OJ977" s="12"/>
      <c r="OK977" s="12"/>
      <c r="OL977" s="12"/>
      <c r="OM977" s="12"/>
      <c r="ON977" s="12"/>
      <c r="OO977" s="12"/>
      <c r="OP977" s="12"/>
      <c r="OQ977" s="12"/>
      <c r="OR977" s="12"/>
      <c r="OS977" s="12"/>
      <c r="OT977" s="12"/>
      <c r="OU977" s="12"/>
      <c r="OV977" s="12"/>
      <c r="OW977" s="12"/>
      <c r="OX977" s="12"/>
      <c r="OY977" s="12"/>
      <c r="OZ977" s="12"/>
      <c r="PA977" s="12"/>
      <c r="PB977" s="12"/>
      <c r="PC977" s="12"/>
      <c r="PD977" s="12"/>
      <c r="PE977" s="12"/>
      <c r="PF977" s="12"/>
      <c r="PG977" s="12"/>
      <c r="PH977" s="12"/>
      <c r="PI977" s="12"/>
      <c r="PJ977" s="12"/>
      <c r="PK977" s="12"/>
      <c r="PL977" s="12"/>
      <c r="PM977" s="12"/>
      <c r="PN977" s="12"/>
      <c r="PO977" s="12"/>
      <c r="PP977" s="12"/>
    </row>
    <row r="978">
      <c r="A978" s="452"/>
      <c r="B978" s="45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  <c r="IB978" s="12"/>
      <c r="IC978" s="12"/>
      <c r="ID978" s="12"/>
      <c r="IE978" s="12"/>
      <c r="IF978" s="12"/>
      <c r="IG978" s="12"/>
      <c r="IH978" s="12"/>
      <c r="II978" s="12"/>
      <c r="IJ978" s="12"/>
      <c r="IK978" s="12"/>
      <c r="IL978" s="12"/>
      <c r="IM978" s="12"/>
      <c r="IN978" s="12"/>
      <c r="IO978" s="12"/>
      <c r="IP978" s="12"/>
      <c r="IQ978" s="12"/>
      <c r="IR978" s="12"/>
      <c r="IS978" s="12"/>
      <c r="IT978" s="12"/>
      <c r="IU978" s="12"/>
      <c r="IV978" s="12"/>
      <c r="IW978" s="12"/>
      <c r="IX978" s="12"/>
      <c r="IY978" s="12"/>
      <c r="IZ978" s="12"/>
      <c r="JA978" s="12"/>
      <c r="JB978" s="12"/>
      <c r="JC978" s="12"/>
      <c r="JD978" s="12"/>
      <c r="JE978" s="12"/>
      <c r="JF978" s="12"/>
      <c r="JG978" s="12"/>
      <c r="JH978" s="12"/>
      <c r="JI978" s="12"/>
      <c r="JJ978" s="12"/>
      <c r="JK978" s="12"/>
      <c r="JL978" s="12"/>
      <c r="JM978" s="12"/>
      <c r="JN978" s="12"/>
      <c r="JO978" s="12"/>
      <c r="JP978" s="12"/>
      <c r="JQ978" s="12"/>
      <c r="JR978" s="12"/>
      <c r="JS978" s="12"/>
      <c r="JT978" s="12"/>
      <c r="JU978" s="12"/>
      <c r="JV978" s="12"/>
      <c r="JW978" s="12"/>
      <c r="JX978" s="12"/>
      <c r="JY978" s="12"/>
      <c r="JZ978" s="12"/>
      <c r="KA978" s="12"/>
      <c r="KB978" s="12"/>
      <c r="KC978" s="12"/>
      <c r="KD978" s="12"/>
      <c r="KE978" s="12"/>
      <c r="KF978" s="12"/>
      <c r="KG978" s="12"/>
      <c r="KH978" s="12"/>
      <c r="KI978" s="12"/>
      <c r="KJ978" s="12"/>
      <c r="KK978" s="12"/>
      <c r="KL978" s="12"/>
      <c r="KM978" s="12"/>
      <c r="KN978" s="12"/>
      <c r="KO978" s="12"/>
      <c r="KP978" s="12"/>
      <c r="KQ978" s="12"/>
      <c r="KR978" s="12"/>
      <c r="KS978" s="12"/>
      <c r="KT978" s="12"/>
      <c r="KU978" s="12"/>
      <c r="KV978" s="12"/>
      <c r="KW978" s="12"/>
      <c r="KX978" s="12"/>
      <c r="KY978" s="12"/>
      <c r="KZ978" s="12"/>
      <c r="LA978" s="12"/>
      <c r="LB978" s="12"/>
      <c r="LC978" s="12"/>
      <c r="LD978" s="12"/>
      <c r="LE978" s="12"/>
      <c r="LF978" s="12"/>
      <c r="LG978" s="12"/>
      <c r="LH978" s="12"/>
      <c r="LI978" s="12"/>
      <c r="LJ978" s="12"/>
      <c r="LK978" s="12"/>
      <c r="LL978" s="12"/>
      <c r="LM978" s="12"/>
      <c r="LN978" s="12"/>
      <c r="LO978" s="12"/>
      <c r="LP978" s="12"/>
      <c r="LQ978" s="12"/>
      <c r="LR978" s="12"/>
      <c r="LS978" s="12"/>
      <c r="LT978" s="12"/>
      <c r="LU978" s="12"/>
      <c r="LV978" s="12"/>
      <c r="LW978" s="12"/>
      <c r="LX978" s="12"/>
      <c r="LY978" s="12"/>
      <c r="LZ978" s="12"/>
      <c r="MA978" s="12"/>
      <c r="MB978" s="12"/>
      <c r="MC978" s="12"/>
      <c r="MD978" s="12"/>
      <c r="ME978" s="12"/>
      <c r="MF978" s="12"/>
      <c r="MG978" s="12"/>
      <c r="MH978" s="12"/>
      <c r="MI978" s="12"/>
      <c r="MJ978" s="12"/>
      <c r="MK978" s="12"/>
      <c r="ML978" s="12"/>
      <c r="MM978" s="12"/>
      <c r="MN978" s="12"/>
      <c r="MO978" s="12"/>
      <c r="MP978" s="12"/>
      <c r="MQ978" s="12"/>
      <c r="MR978" s="12"/>
      <c r="MS978" s="12"/>
      <c r="MT978" s="12"/>
      <c r="MU978" s="12"/>
      <c r="MV978" s="12"/>
      <c r="MW978" s="12"/>
      <c r="MX978" s="12"/>
      <c r="MY978" s="12"/>
      <c r="MZ978" s="12"/>
      <c r="NA978" s="12"/>
      <c r="NB978" s="12"/>
      <c r="NC978" s="12"/>
      <c r="ND978" s="12"/>
      <c r="NE978" s="12"/>
      <c r="NF978" s="12"/>
      <c r="NG978" s="12"/>
      <c r="NH978" s="12"/>
      <c r="NI978" s="12"/>
      <c r="NJ978" s="12"/>
      <c r="NK978" s="12"/>
      <c r="NL978" s="12"/>
      <c r="NM978" s="12"/>
      <c r="NN978" s="12"/>
      <c r="NO978" s="12"/>
      <c r="NP978" s="12"/>
      <c r="NQ978" s="12"/>
      <c r="NR978" s="12"/>
      <c r="NS978" s="12"/>
      <c r="NT978" s="12"/>
      <c r="NU978" s="12"/>
      <c r="NV978" s="12"/>
      <c r="NW978" s="12"/>
      <c r="NX978" s="12"/>
      <c r="NY978" s="12"/>
      <c r="NZ978" s="12"/>
      <c r="OA978" s="12"/>
      <c r="OB978" s="12"/>
      <c r="OC978" s="12"/>
      <c r="OD978" s="12"/>
      <c r="OE978" s="12"/>
      <c r="OF978" s="12"/>
      <c r="OG978" s="12"/>
      <c r="OH978" s="12"/>
      <c r="OI978" s="12"/>
      <c r="OJ978" s="12"/>
      <c r="OK978" s="12"/>
      <c r="OL978" s="12"/>
      <c r="OM978" s="12"/>
      <c r="ON978" s="12"/>
      <c r="OO978" s="12"/>
      <c r="OP978" s="12"/>
      <c r="OQ978" s="12"/>
      <c r="OR978" s="12"/>
      <c r="OS978" s="12"/>
      <c r="OT978" s="12"/>
      <c r="OU978" s="12"/>
      <c r="OV978" s="12"/>
      <c r="OW978" s="12"/>
      <c r="OX978" s="12"/>
      <c r="OY978" s="12"/>
      <c r="OZ978" s="12"/>
      <c r="PA978" s="12"/>
      <c r="PB978" s="12"/>
      <c r="PC978" s="12"/>
      <c r="PD978" s="12"/>
      <c r="PE978" s="12"/>
      <c r="PF978" s="12"/>
      <c r="PG978" s="12"/>
      <c r="PH978" s="12"/>
      <c r="PI978" s="12"/>
      <c r="PJ978" s="12"/>
      <c r="PK978" s="12"/>
      <c r="PL978" s="12"/>
      <c r="PM978" s="12"/>
      <c r="PN978" s="12"/>
      <c r="PO978" s="12"/>
      <c r="PP978" s="12"/>
    </row>
    <row r="979">
      <c r="A979" s="452"/>
      <c r="B979" s="45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  <c r="IB979" s="12"/>
      <c r="IC979" s="12"/>
      <c r="ID979" s="12"/>
      <c r="IE979" s="12"/>
      <c r="IF979" s="12"/>
      <c r="IG979" s="12"/>
      <c r="IH979" s="12"/>
      <c r="II979" s="12"/>
      <c r="IJ979" s="12"/>
      <c r="IK979" s="12"/>
      <c r="IL979" s="12"/>
      <c r="IM979" s="12"/>
      <c r="IN979" s="12"/>
      <c r="IO979" s="12"/>
      <c r="IP979" s="12"/>
      <c r="IQ979" s="12"/>
      <c r="IR979" s="12"/>
      <c r="IS979" s="12"/>
      <c r="IT979" s="12"/>
      <c r="IU979" s="12"/>
      <c r="IV979" s="12"/>
      <c r="IW979" s="12"/>
      <c r="IX979" s="12"/>
      <c r="IY979" s="12"/>
      <c r="IZ979" s="12"/>
      <c r="JA979" s="12"/>
      <c r="JB979" s="12"/>
      <c r="JC979" s="12"/>
      <c r="JD979" s="12"/>
      <c r="JE979" s="12"/>
      <c r="JF979" s="12"/>
      <c r="JG979" s="12"/>
      <c r="JH979" s="12"/>
      <c r="JI979" s="12"/>
      <c r="JJ979" s="12"/>
      <c r="JK979" s="12"/>
      <c r="JL979" s="12"/>
      <c r="JM979" s="12"/>
      <c r="JN979" s="12"/>
      <c r="JO979" s="12"/>
      <c r="JP979" s="12"/>
      <c r="JQ979" s="12"/>
      <c r="JR979" s="12"/>
      <c r="JS979" s="12"/>
      <c r="JT979" s="12"/>
      <c r="JU979" s="12"/>
      <c r="JV979" s="12"/>
      <c r="JW979" s="12"/>
      <c r="JX979" s="12"/>
      <c r="JY979" s="12"/>
      <c r="JZ979" s="12"/>
      <c r="KA979" s="12"/>
      <c r="KB979" s="12"/>
      <c r="KC979" s="12"/>
      <c r="KD979" s="12"/>
      <c r="KE979" s="12"/>
      <c r="KF979" s="12"/>
      <c r="KG979" s="12"/>
      <c r="KH979" s="12"/>
      <c r="KI979" s="12"/>
      <c r="KJ979" s="12"/>
      <c r="KK979" s="12"/>
      <c r="KL979" s="12"/>
      <c r="KM979" s="12"/>
      <c r="KN979" s="12"/>
      <c r="KO979" s="12"/>
      <c r="KP979" s="12"/>
      <c r="KQ979" s="12"/>
      <c r="KR979" s="12"/>
      <c r="KS979" s="12"/>
      <c r="KT979" s="12"/>
      <c r="KU979" s="12"/>
      <c r="KV979" s="12"/>
      <c r="KW979" s="12"/>
      <c r="KX979" s="12"/>
      <c r="KY979" s="12"/>
      <c r="KZ979" s="12"/>
      <c r="LA979" s="12"/>
      <c r="LB979" s="12"/>
      <c r="LC979" s="12"/>
      <c r="LD979" s="12"/>
      <c r="LE979" s="12"/>
      <c r="LF979" s="12"/>
      <c r="LG979" s="12"/>
      <c r="LH979" s="12"/>
      <c r="LI979" s="12"/>
      <c r="LJ979" s="12"/>
      <c r="LK979" s="12"/>
      <c r="LL979" s="12"/>
      <c r="LM979" s="12"/>
      <c r="LN979" s="12"/>
      <c r="LO979" s="12"/>
      <c r="LP979" s="12"/>
      <c r="LQ979" s="12"/>
      <c r="LR979" s="12"/>
      <c r="LS979" s="12"/>
      <c r="LT979" s="12"/>
      <c r="LU979" s="12"/>
      <c r="LV979" s="12"/>
      <c r="LW979" s="12"/>
      <c r="LX979" s="12"/>
      <c r="LY979" s="12"/>
      <c r="LZ979" s="12"/>
      <c r="MA979" s="12"/>
      <c r="MB979" s="12"/>
      <c r="MC979" s="12"/>
      <c r="MD979" s="12"/>
      <c r="ME979" s="12"/>
      <c r="MF979" s="12"/>
      <c r="MG979" s="12"/>
      <c r="MH979" s="12"/>
      <c r="MI979" s="12"/>
      <c r="MJ979" s="12"/>
      <c r="MK979" s="12"/>
      <c r="ML979" s="12"/>
      <c r="MM979" s="12"/>
      <c r="MN979" s="12"/>
      <c r="MO979" s="12"/>
      <c r="MP979" s="12"/>
      <c r="MQ979" s="12"/>
      <c r="MR979" s="12"/>
      <c r="MS979" s="12"/>
      <c r="MT979" s="12"/>
      <c r="MU979" s="12"/>
      <c r="MV979" s="12"/>
      <c r="MW979" s="12"/>
      <c r="MX979" s="12"/>
      <c r="MY979" s="12"/>
      <c r="MZ979" s="12"/>
      <c r="NA979" s="12"/>
      <c r="NB979" s="12"/>
      <c r="NC979" s="12"/>
      <c r="ND979" s="12"/>
      <c r="NE979" s="12"/>
      <c r="NF979" s="12"/>
      <c r="NG979" s="12"/>
      <c r="NH979" s="12"/>
      <c r="NI979" s="12"/>
      <c r="NJ979" s="12"/>
      <c r="NK979" s="12"/>
      <c r="NL979" s="12"/>
      <c r="NM979" s="12"/>
      <c r="NN979" s="12"/>
      <c r="NO979" s="12"/>
      <c r="NP979" s="12"/>
      <c r="NQ979" s="12"/>
      <c r="NR979" s="12"/>
      <c r="NS979" s="12"/>
      <c r="NT979" s="12"/>
      <c r="NU979" s="12"/>
      <c r="NV979" s="12"/>
      <c r="NW979" s="12"/>
      <c r="NX979" s="12"/>
      <c r="NY979" s="12"/>
      <c r="NZ979" s="12"/>
      <c r="OA979" s="12"/>
      <c r="OB979" s="12"/>
      <c r="OC979" s="12"/>
      <c r="OD979" s="12"/>
      <c r="OE979" s="12"/>
      <c r="OF979" s="12"/>
      <c r="OG979" s="12"/>
      <c r="OH979" s="12"/>
      <c r="OI979" s="12"/>
      <c r="OJ979" s="12"/>
      <c r="OK979" s="12"/>
      <c r="OL979" s="12"/>
      <c r="OM979" s="12"/>
      <c r="ON979" s="12"/>
      <c r="OO979" s="12"/>
      <c r="OP979" s="12"/>
      <c r="OQ979" s="12"/>
      <c r="OR979" s="12"/>
      <c r="OS979" s="12"/>
      <c r="OT979" s="12"/>
      <c r="OU979" s="12"/>
      <c r="OV979" s="12"/>
      <c r="OW979" s="12"/>
      <c r="OX979" s="12"/>
      <c r="OY979" s="12"/>
      <c r="OZ979" s="12"/>
      <c r="PA979" s="12"/>
      <c r="PB979" s="12"/>
      <c r="PC979" s="12"/>
      <c r="PD979" s="12"/>
      <c r="PE979" s="12"/>
      <c r="PF979" s="12"/>
      <c r="PG979" s="12"/>
      <c r="PH979" s="12"/>
      <c r="PI979" s="12"/>
      <c r="PJ979" s="12"/>
      <c r="PK979" s="12"/>
      <c r="PL979" s="12"/>
      <c r="PM979" s="12"/>
      <c r="PN979" s="12"/>
      <c r="PO979" s="12"/>
      <c r="PP979" s="12"/>
    </row>
    <row r="980">
      <c r="A980" s="452"/>
      <c r="B980" s="45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  <c r="IB980" s="12"/>
      <c r="IC980" s="12"/>
      <c r="ID980" s="12"/>
      <c r="IE980" s="12"/>
      <c r="IF980" s="12"/>
      <c r="IG980" s="12"/>
      <c r="IH980" s="12"/>
      <c r="II980" s="12"/>
      <c r="IJ980" s="12"/>
      <c r="IK980" s="12"/>
      <c r="IL980" s="12"/>
      <c r="IM980" s="12"/>
      <c r="IN980" s="12"/>
      <c r="IO980" s="12"/>
      <c r="IP980" s="12"/>
      <c r="IQ980" s="12"/>
      <c r="IR980" s="12"/>
      <c r="IS980" s="12"/>
      <c r="IT980" s="12"/>
      <c r="IU980" s="12"/>
      <c r="IV980" s="12"/>
      <c r="IW980" s="12"/>
      <c r="IX980" s="12"/>
      <c r="IY980" s="12"/>
      <c r="IZ980" s="12"/>
      <c r="JA980" s="12"/>
      <c r="JB980" s="12"/>
      <c r="JC980" s="12"/>
      <c r="JD980" s="12"/>
      <c r="JE980" s="12"/>
      <c r="JF980" s="12"/>
      <c r="JG980" s="12"/>
      <c r="JH980" s="12"/>
      <c r="JI980" s="12"/>
      <c r="JJ980" s="12"/>
      <c r="JK980" s="12"/>
      <c r="JL980" s="12"/>
      <c r="JM980" s="12"/>
      <c r="JN980" s="12"/>
      <c r="JO980" s="12"/>
      <c r="JP980" s="12"/>
      <c r="JQ980" s="12"/>
      <c r="JR980" s="12"/>
      <c r="JS980" s="12"/>
      <c r="JT980" s="12"/>
      <c r="JU980" s="12"/>
      <c r="JV980" s="12"/>
      <c r="JW980" s="12"/>
      <c r="JX980" s="12"/>
      <c r="JY980" s="12"/>
      <c r="JZ980" s="12"/>
      <c r="KA980" s="12"/>
      <c r="KB980" s="12"/>
      <c r="KC980" s="12"/>
      <c r="KD980" s="12"/>
      <c r="KE980" s="12"/>
      <c r="KF980" s="12"/>
      <c r="KG980" s="12"/>
      <c r="KH980" s="12"/>
      <c r="KI980" s="12"/>
      <c r="KJ980" s="12"/>
      <c r="KK980" s="12"/>
      <c r="KL980" s="12"/>
      <c r="KM980" s="12"/>
      <c r="KN980" s="12"/>
      <c r="KO980" s="12"/>
      <c r="KP980" s="12"/>
      <c r="KQ980" s="12"/>
      <c r="KR980" s="12"/>
      <c r="KS980" s="12"/>
      <c r="KT980" s="12"/>
      <c r="KU980" s="12"/>
      <c r="KV980" s="12"/>
      <c r="KW980" s="12"/>
      <c r="KX980" s="12"/>
      <c r="KY980" s="12"/>
      <c r="KZ980" s="12"/>
      <c r="LA980" s="12"/>
      <c r="LB980" s="12"/>
      <c r="LC980" s="12"/>
      <c r="LD980" s="12"/>
      <c r="LE980" s="12"/>
      <c r="LF980" s="12"/>
      <c r="LG980" s="12"/>
      <c r="LH980" s="12"/>
      <c r="LI980" s="12"/>
      <c r="LJ980" s="12"/>
      <c r="LK980" s="12"/>
      <c r="LL980" s="12"/>
      <c r="LM980" s="12"/>
      <c r="LN980" s="12"/>
      <c r="LO980" s="12"/>
      <c r="LP980" s="12"/>
      <c r="LQ980" s="12"/>
      <c r="LR980" s="12"/>
      <c r="LS980" s="12"/>
      <c r="LT980" s="12"/>
      <c r="LU980" s="12"/>
      <c r="LV980" s="12"/>
      <c r="LW980" s="12"/>
      <c r="LX980" s="12"/>
      <c r="LY980" s="12"/>
      <c r="LZ980" s="12"/>
      <c r="MA980" s="12"/>
      <c r="MB980" s="12"/>
      <c r="MC980" s="12"/>
      <c r="MD980" s="12"/>
      <c r="ME980" s="12"/>
      <c r="MF980" s="12"/>
      <c r="MG980" s="12"/>
      <c r="MH980" s="12"/>
      <c r="MI980" s="12"/>
      <c r="MJ980" s="12"/>
      <c r="MK980" s="12"/>
      <c r="ML980" s="12"/>
      <c r="MM980" s="12"/>
      <c r="MN980" s="12"/>
      <c r="MO980" s="12"/>
      <c r="MP980" s="12"/>
      <c r="MQ980" s="12"/>
      <c r="MR980" s="12"/>
      <c r="MS980" s="12"/>
      <c r="MT980" s="12"/>
      <c r="MU980" s="12"/>
      <c r="MV980" s="12"/>
      <c r="MW980" s="12"/>
      <c r="MX980" s="12"/>
      <c r="MY980" s="12"/>
      <c r="MZ980" s="12"/>
      <c r="NA980" s="12"/>
      <c r="NB980" s="12"/>
      <c r="NC980" s="12"/>
      <c r="ND980" s="12"/>
      <c r="NE980" s="12"/>
      <c r="NF980" s="12"/>
      <c r="NG980" s="12"/>
      <c r="NH980" s="12"/>
      <c r="NI980" s="12"/>
      <c r="NJ980" s="12"/>
      <c r="NK980" s="12"/>
      <c r="NL980" s="12"/>
      <c r="NM980" s="12"/>
      <c r="NN980" s="12"/>
      <c r="NO980" s="12"/>
      <c r="NP980" s="12"/>
      <c r="NQ980" s="12"/>
      <c r="NR980" s="12"/>
      <c r="NS980" s="12"/>
      <c r="NT980" s="12"/>
      <c r="NU980" s="12"/>
      <c r="NV980" s="12"/>
      <c r="NW980" s="12"/>
      <c r="NX980" s="12"/>
      <c r="NY980" s="12"/>
      <c r="NZ980" s="12"/>
      <c r="OA980" s="12"/>
      <c r="OB980" s="12"/>
      <c r="OC980" s="12"/>
      <c r="OD980" s="12"/>
      <c r="OE980" s="12"/>
      <c r="OF980" s="12"/>
      <c r="OG980" s="12"/>
      <c r="OH980" s="12"/>
      <c r="OI980" s="12"/>
      <c r="OJ980" s="12"/>
      <c r="OK980" s="12"/>
      <c r="OL980" s="12"/>
      <c r="OM980" s="12"/>
      <c r="ON980" s="12"/>
      <c r="OO980" s="12"/>
      <c r="OP980" s="12"/>
      <c r="OQ980" s="12"/>
      <c r="OR980" s="12"/>
      <c r="OS980" s="12"/>
      <c r="OT980" s="12"/>
      <c r="OU980" s="12"/>
      <c r="OV980" s="12"/>
      <c r="OW980" s="12"/>
      <c r="OX980" s="12"/>
      <c r="OY980" s="12"/>
      <c r="OZ980" s="12"/>
      <c r="PA980" s="12"/>
      <c r="PB980" s="12"/>
      <c r="PC980" s="12"/>
      <c r="PD980" s="12"/>
      <c r="PE980" s="12"/>
      <c r="PF980" s="12"/>
      <c r="PG980" s="12"/>
      <c r="PH980" s="12"/>
      <c r="PI980" s="12"/>
      <c r="PJ980" s="12"/>
      <c r="PK980" s="12"/>
      <c r="PL980" s="12"/>
      <c r="PM980" s="12"/>
      <c r="PN980" s="12"/>
      <c r="PO980" s="12"/>
      <c r="PP980" s="12"/>
    </row>
    <row r="981">
      <c r="A981" s="452"/>
      <c r="B981" s="45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  <c r="HT981" s="12"/>
      <c r="HU981" s="12"/>
      <c r="HV981" s="12"/>
      <c r="HW981" s="12"/>
      <c r="HX981" s="12"/>
      <c r="HY981" s="12"/>
      <c r="HZ981" s="12"/>
      <c r="IA981" s="12"/>
      <c r="IB981" s="12"/>
      <c r="IC981" s="12"/>
      <c r="ID981" s="12"/>
      <c r="IE981" s="12"/>
      <c r="IF981" s="12"/>
      <c r="IG981" s="12"/>
      <c r="IH981" s="12"/>
      <c r="II981" s="12"/>
      <c r="IJ981" s="12"/>
      <c r="IK981" s="12"/>
      <c r="IL981" s="12"/>
      <c r="IM981" s="12"/>
      <c r="IN981" s="12"/>
      <c r="IO981" s="12"/>
      <c r="IP981" s="12"/>
      <c r="IQ981" s="12"/>
      <c r="IR981" s="12"/>
      <c r="IS981" s="12"/>
      <c r="IT981" s="12"/>
      <c r="IU981" s="12"/>
      <c r="IV981" s="12"/>
      <c r="IW981" s="12"/>
      <c r="IX981" s="12"/>
      <c r="IY981" s="12"/>
      <c r="IZ981" s="12"/>
      <c r="JA981" s="12"/>
      <c r="JB981" s="12"/>
      <c r="JC981" s="12"/>
      <c r="JD981" s="12"/>
      <c r="JE981" s="12"/>
      <c r="JF981" s="12"/>
      <c r="JG981" s="12"/>
      <c r="JH981" s="12"/>
      <c r="JI981" s="12"/>
      <c r="JJ981" s="12"/>
      <c r="JK981" s="12"/>
      <c r="JL981" s="12"/>
      <c r="JM981" s="12"/>
      <c r="JN981" s="12"/>
      <c r="JO981" s="12"/>
      <c r="JP981" s="12"/>
      <c r="JQ981" s="12"/>
      <c r="JR981" s="12"/>
      <c r="JS981" s="12"/>
      <c r="JT981" s="12"/>
      <c r="JU981" s="12"/>
      <c r="JV981" s="12"/>
      <c r="JW981" s="12"/>
      <c r="JX981" s="12"/>
      <c r="JY981" s="12"/>
      <c r="JZ981" s="12"/>
      <c r="KA981" s="12"/>
      <c r="KB981" s="12"/>
      <c r="KC981" s="12"/>
      <c r="KD981" s="12"/>
      <c r="KE981" s="12"/>
      <c r="KF981" s="12"/>
      <c r="KG981" s="12"/>
      <c r="KH981" s="12"/>
      <c r="KI981" s="12"/>
      <c r="KJ981" s="12"/>
      <c r="KK981" s="12"/>
      <c r="KL981" s="12"/>
      <c r="KM981" s="12"/>
      <c r="KN981" s="12"/>
      <c r="KO981" s="12"/>
      <c r="KP981" s="12"/>
      <c r="KQ981" s="12"/>
      <c r="KR981" s="12"/>
      <c r="KS981" s="12"/>
      <c r="KT981" s="12"/>
      <c r="KU981" s="12"/>
      <c r="KV981" s="12"/>
      <c r="KW981" s="12"/>
      <c r="KX981" s="12"/>
      <c r="KY981" s="12"/>
      <c r="KZ981" s="12"/>
      <c r="LA981" s="12"/>
      <c r="LB981" s="12"/>
      <c r="LC981" s="12"/>
      <c r="LD981" s="12"/>
      <c r="LE981" s="12"/>
      <c r="LF981" s="12"/>
      <c r="LG981" s="12"/>
      <c r="LH981" s="12"/>
      <c r="LI981" s="12"/>
      <c r="LJ981" s="12"/>
      <c r="LK981" s="12"/>
      <c r="LL981" s="12"/>
      <c r="LM981" s="12"/>
      <c r="LN981" s="12"/>
      <c r="LO981" s="12"/>
      <c r="LP981" s="12"/>
      <c r="LQ981" s="12"/>
      <c r="LR981" s="12"/>
      <c r="LS981" s="12"/>
      <c r="LT981" s="12"/>
      <c r="LU981" s="12"/>
      <c r="LV981" s="12"/>
      <c r="LW981" s="12"/>
      <c r="LX981" s="12"/>
      <c r="LY981" s="12"/>
      <c r="LZ981" s="12"/>
      <c r="MA981" s="12"/>
      <c r="MB981" s="12"/>
      <c r="MC981" s="12"/>
      <c r="MD981" s="12"/>
      <c r="ME981" s="12"/>
      <c r="MF981" s="12"/>
      <c r="MG981" s="12"/>
      <c r="MH981" s="12"/>
      <c r="MI981" s="12"/>
      <c r="MJ981" s="12"/>
      <c r="MK981" s="12"/>
      <c r="ML981" s="12"/>
      <c r="MM981" s="12"/>
      <c r="MN981" s="12"/>
      <c r="MO981" s="12"/>
      <c r="MP981" s="12"/>
      <c r="MQ981" s="12"/>
      <c r="MR981" s="12"/>
      <c r="MS981" s="12"/>
      <c r="MT981" s="12"/>
      <c r="MU981" s="12"/>
      <c r="MV981" s="12"/>
      <c r="MW981" s="12"/>
      <c r="MX981" s="12"/>
      <c r="MY981" s="12"/>
      <c r="MZ981" s="12"/>
      <c r="NA981" s="12"/>
      <c r="NB981" s="12"/>
      <c r="NC981" s="12"/>
      <c r="ND981" s="12"/>
      <c r="NE981" s="12"/>
      <c r="NF981" s="12"/>
      <c r="NG981" s="12"/>
      <c r="NH981" s="12"/>
      <c r="NI981" s="12"/>
      <c r="NJ981" s="12"/>
      <c r="NK981" s="12"/>
      <c r="NL981" s="12"/>
      <c r="NM981" s="12"/>
      <c r="NN981" s="12"/>
      <c r="NO981" s="12"/>
      <c r="NP981" s="12"/>
      <c r="NQ981" s="12"/>
      <c r="NR981" s="12"/>
      <c r="NS981" s="12"/>
      <c r="NT981" s="12"/>
      <c r="NU981" s="12"/>
      <c r="NV981" s="12"/>
      <c r="NW981" s="12"/>
      <c r="NX981" s="12"/>
      <c r="NY981" s="12"/>
      <c r="NZ981" s="12"/>
      <c r="OA981" s="12"/>
      <c r="OB981" s="12"/>
      <c r="OC981" s="12"/>
      <c r="OD981" s="12"/>
      <c r="OE981" s="12"/>
      <c r="OF981" s="12"/>
      <c r="OG981" s="12"/>
      <c r="OH981" s="12"/>
      <c r="OI981" s="12"/>
      <c r="OJ981" s="12"/>
      <c r="OK981" s="12"/>
      <c r="OL981" s="12"/>
      <c r="OM981" s="12"/>
      <c r="ON981" s="12"/>
      <c r="OO981" s="12"/>
      <c r="OP981" s="12"/>
      <c r="OQ981" s="12"/>
      <c r="OR981" s="12"/>
      <c r="OS981" s="12"/>
      <c r="OT981" s="12"/>
      <c r="OU981" s="12"/>
      <c r="OV981" s="12"/>
      <c r="OW981" s="12"/>
      <c r="OX981" s="12"/>
      <c r="OY981" s="12"/>
      <c r="OZ981" s="12"/>
      <c r="PA981" s="12"/>
      <c r="PB981" s="12"/>
      <c r="PC981" s="12"/>
      <c r="PD981" s="12"/>
      <c r="PE981" s="12"/>
      <c r="PF981" s="12"/>
      <c r="PG981" s="12"/>
      <c r="PH981" s="12"/>
      <c r="PI981" s="12"/>
      <c r="PJ981" s="12"/>
      <c r="PK981" s="12"/>
      <c r="PL981" s="12"/>
      <c r="PM981" s="12"/>
      <c r="PN981" s="12"/>
      <c r="PO981" s="12"/>
      <c r="PP981" s="12"/>
    </row>
    <row r="982">
      <c r="A982" s="452"/>
      <c r="B982" s="45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  <c r="HN982" s="12"/>
      <c r="HO982" s="12"/>
      <c r="HP982" s="12"/>
      <c r="HQ982" s="12"/>
      <c r="HR982" s="12"/>
      <c r="HS982" s="12"/>
      <c r="HT982" s="12"/>
      <c r="HU982" s="12"/>
      <c r="HV982" s="12"/>
      <c r="HW982" s="12"/>
      <c r="HX982" s="12"/>
      <c r="HY982" s="12"/>
      <c r="HZ982" s="12"/>
      <c r="IA982" s="12"/>
      <c r="IB982" s="12"/>
      <c r="IC982" s="12"/>
      <c r="ID982" s="12"/>
      <c r="IE982" s="12"/>
      <c r="IF982" s="12"/>
      <c r="IG982" s="12"/>
      <c r="IH982" s="12"/>
      <c r="II982" s="12"/>
      <c r="IJ982" s="12"/>
      <c r="IK982" s="12"/>
      <c r="IL982" s="12"/>
      <c r="IM982" s="12"/>
      <c r="IN982" s="12"/>
      <c r="IO982" s="12"/>
      <c r="IP982" s="12"/>
      <c r="IQ982" s="12"/>
      <c r="IR982" s="12"/>
      <c r="IS982" s="12"/>
      <c r="IT982" s="12"/>
      <c r="IU982" s="12"/>
      <c r="IV982" s="12"/>
      <c r="IW982" s="12"/>
      <c r="IX982" s="12"/>
      <c r="IY982" s="12"/>
      <c r="IZ982" s="12"/>
      <c r="JA982" s="12"/>
      <c r="JB982" s="12"/>
      <c r="JC982" s="12"/>
      <c r="JD982" s="12"/>
      <c r="JE982" s="12"/>
      <c r="JF982" s="12"/>
      <c r="JG982" s="12"/>
      <c r="JH982" s="12"/>
      <c r="JI982" s="12"/>
      <c r="JJ982" s="12"/>
      <c r="JK982" s="12"/>
      <c r="JL982" s="12"/>
      <c r="JM982" s="12"/>
      <c r="JN982" s="12"/>
      <c r="JO982" s="12"/>
      <c r="JP982" s="12"/>
      <c r="JQ982" s="12"/>
      <c r="JR982" s="12"/>
      <c r="JS982" s="12"/>
      <c r="JT982" s="12"/>
      <c r="JU982" s="12"/>
      <c r="JV982" s="12"/>
      <c r="JW982" s="12"/>
      <c r="JX982" s="12"/>
      <c r="JY982" s="12"/>
      <c r="JZ982" s="12"/>
      <c r="KA982" s="12"/>
      <c r="KB982" s="12"/>
      <c r="KC982" s="12"/>
      <c r="KD982" s="12"/>
      <c r="KE982" s="12"/>
      <c r="KF982" s="12"/>
      <c r="KG982" s="12"/>
      <c r="KH982" s="12"/>
      <c r="KI982" s="12"/>
      <c r="KJ982" s="12"/>
      <c r="KK982" s="12"/>
      <c r="KL982" s="12"/>
      <c r="KM982" s="12"/>
      <c r="KN982" s="12"/>
      <c r="KO982" s="12"/>
      <c r="KP982" s="12"/>
      <c r="KQ982" s="12"/>
      <c r="KR982" s="12"/>
      <c r="KS982" s="12"/>
      <c r="KT982" s="12"/>
      <c r="KU982" s="12"/>
      <c r="KV982" s="12"/>
      <c r="KW982" s="12"/>
      <c r="KX982" s="12"/>
      <c r="KY982" s="12"/>
      <c r="KZ982" s="12"/>
      <c r="LA982" s="12"/>
      <c r="LB982" s="12"/>
      <c r="LC982" s="12"/>
      <c r="LD982" s="12"/>
      <c r="LE982" s="12"/>
      <c r="LF982" s="12"/>
      <c r="LG982" s="12"/>
      <c r="LH982" s="12"/>
      <c r="LI982" s="12"/>
      <c r="LJ982" s="12"/>
      <c r="LK982" s="12"/>
      <c r="LL982" s="12"/>
      <c r="LM982" s="12"/>
      <c r="LN982" s="12"/>
      <c r="LO982" s="12"/>
      <c r="LP982" s="12"/>
      <c r="LQ982" s="12"/>
      <c r="LR982" s="12"/>
      <c r="LS982" s="12"/>
      <c r="LT982" s="12"/>
      <c r="LU982" s="12"/>
      <c r="LV982" s="12"/>
      <c r="LW982" s="12"/>
      <c r="LX982" s="12"/>
      <c r="LY982" s="12"/>
      <c r="LZ982" s="12"/>
      <c r="MA982" s="12"/>
      <c r="MB982" s="12"/>
      <c r="MC982" s="12"/>
      <c r="MD982" s="12"/>
      <c r="ME982" s="12"/>
      <c r="MF982" s="12"/>
      <c r="MG982" s="12"/>
      <c r="MH982" s="12"/>
      <c r="MI982" s="12"/>
      <c r="MJ982" s="12"/>
      <c r="MK982" s="12"/>
      <c r="ML982" s="12"/>
      <c r="MM982" s="12"/>
      <c r="MN982" s="12"/>
      <c r="MO982" s="12"/>
      <c r="MP982" s="12"/>
      <c r="MQ982" s="12"/>
      <c r="MR982" s="12"/>
      <c r="MS982" s="12"/>
      <c r="MT982" s="12"/>
      <c r="MU982" s="12"/>
      <c r="MV982" s="12"/>
      <c r="MW982" s="12"/>
      <c r="MX982" s="12"/>
      <c r="MY982" s="12"/>
      <c r="MZ982" s="12"/>
      <c r="NA982" s="12"/>
      <c r="NB982" s="12"/>
      <c r="NC982" s="12"/>
      <c r="ND982" s="12"/>
      <c r="NE982" s="12"/>
      <c r="NF982" s="12"/>
      <c r="NG982" s="12"/>
      <c r="NH982" s="12"/>
      <c r="NI982" s="12"/>
      <c r="NJ982" s="12"/>
      <c r="NK982" s="12"/>
      <c r="NL982" s="12"/>
      <c r="NM982" s="12"/>
      <c r="NN982" s="12"/>
      <c r="NO982" s="12"/>
      <c r="NP982" s="12"/>
      <c r="NQ982" s="12"/>
      <c r="NR982" s="12"/>
      <c r="NS982" s="12"/>
      <c r="NT982" s="12"/>
      <c r="NU982" s="12"/>
      <c r="NV982" s="12"/>
      <c r="NW982" s="12"/>
      <c r="NX982" s="12"/>
      <c r="NY982" s="12"/>
      <c r="NZ982" s="12"/>
      <c r="OA982" s="12"/>
      <c r="OB982" s="12"/>
      <c r="OC982" s="12"/>
      <c r="OD982" s="12"/>
      <c r="OE982" s="12"/>
      <c r="OF982" s="12"/>
      <c r="OG982" s="12"/>
      <c r="OH982" s="12"/>
      <c r="OI982" s="12"/>
      <c r="OJ982" s="12"/>
      <c r="OK982" s="12"/>
      <c r="OL982" s="12"/>
      <c r="OM982" s="12"/>
      <c r="ON982" s="12"/>
      <c r="OO982" s="12"/>
      <c r="OP982" s="12"/>
      <c r="OQ982" s="12"/>
      <c r="OR982" s="12"/>
      <c r="OS982" s="12"/>
      <c r="OT982" s="12"/>
      <c r="OU982" s="12"/>
      <c r="OV982" s="12"/>
      <c r="OW982" s="12"/>
      <c r="OX982" s="12"/>
      <c r="OY982" s="12"/>
      <c r="OZ982" s="12"/>
      <c r="PA982" s="12"/>
      <c r="PB982" s="12"/>
      <c r="PC982" s="12"/>
      <c r="PD982" s="12"/>
      <c r="PE982" s="12"/>
      <c r="PF982" s="12"/>
      <c r="PG982" s="12"/>
      <c r="PH982" s="12"/>
      <c r="PI982" s="12"/>
      <c r="PJ982" s="12"/>
      <c r="PK982" s="12"/>
      <c r="PL982" s="12"/>
      <c r="PM982" s="12"/>
      <c r="PN982" s="12"/>
      <c r="PO982" s="12"/>
      <c r="PP982" s="12"/>
    </row>
    <row r="983">
      <c r="A983" s="452"/>
      <c r="B983" s="45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R983" s="12"/>
      <c r="ES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12"/>
      <c r="FX983" s="12"/>
      <c r="FY983" s="12"/>
      <c r="FZ983" s="12"/>
      <c r="GA983" s="12"/>
      <c r="GB983" s="12"/>
      <c r="GC983" s="12"/>
      <c r="GD983" s="12"/>
      <c r="GE983" s="12"/>
      <c r="GF983" s="12"/>
      <c r="GG983" s="12"/>
      <c r="GH983" s="12"/>
      <c r="GI983" s="12"/>
      <c r="GJ983" s="12"/>
      <c r="GK983" s="12"/>
      <c r="GL983" s="12"/>
      <c r="GM983" s="12"/>
      <c r="GN983" s="12"/>
      <c r="GO983" s="12"/>
      <c r="GP983" s="12"/>
      <c r="GQ983" s="12"/>
      <c r="GR983" s="12"/>
      <c r="GS983" s="12"/>
      <c r="GT983" s="12"/>
      <c r="GU983" s="12"/>
      <c r="GV983" s="12"/>
      <c r="GW983" s="12"/>
      <c r="GX983" s="12"/>
      <c r="GY983" s="12"/>
      <c r="GZ983" s="12"/>
      <c r="HA983" s="12"/>
      <c r="HB983" s="12"/>
      <c r="HC983" s="12"/>
      <c r="HD983" s="12"/>
      <c r="HE983" s="12"/>
      <c r="HF983" s="12"/>
      <c r="HG983" s="12"/>
      <c r="HH983" s="12"/>
      <c r="HI983" s="12"/>
      <c r="HJ983" s="12"/>
      <c r="HK983" s="12"/>
      <c r="HL983" s="12"/>
      <c r="HM983" s="12"/>
      <c r="HN983" s="12"/>
      <c r="HO983" s="12"/>
      <c r="HP983" s="12"/>
      <c r="HQ983" s="12"/>
      <c r="HR983" s="12"/>
      <c r="HS983" s="12"/>
      <c r="HT983" s="12"/>
      <c r="HU983" s="12"/>
      <c r="HV983" s="12"/>
      <c r="HW983" s="12"/>
      <c r="HX983" s="12"/>
      <c r="HY983" s="12"/>
      <c r="HZ983" s="12"/>
      <c r="IA983" s="12"/>
      <c r="IB983" s="12"/>
      <c r="IC983" s="12"/>
      <c r="ID983" s="12"/>
      <c r="IE983" s="12"/>
      <c r="IF983" s="12"/>
      <c r="IG983" s="12"/>
      <c r="IH983" s="12"/>
      <c r="II983" s="12"/>
      <c r="IJ983" s="12"/>
      <c r="IK983" s="12"/>
      <c r="IL983" s="12"/>
      <c r="IM983" s="12"/>
      <c r="IN983" s="12"/>
      <c r="IO983" s="12"/>
      <c r="IP983" s="12"/>
      <c r="IQ983" s="12"/>
      <c r="IR983" s="12"/>
      <c r="IS983" s="12"/>
      <c r="IT983" s="12"/>
      <c r="IU983" s="12"/>
      <c r="IV983" s="12"/>
      <c r="IW983" s="12"/>
      <c r="IX983" s="12"/>
      <c r="IY983" s="12"/>
      <c r="IZ983" s="12"/>
      <c r="JA983" s="12"/>
      <c r="JB983" s="12"/>
      <c r="JC983" s="12"/>
      <c r="JD983" s="12"/>
      <c r="JE983" s="12"/>
      <c r="JF983" s="12"/>
      <c r="JG983" s="12"/>
      <c r="JH983" s="12"/>
      <c r="JI983" s="12"/>
      <c r="JJ983" s="12"/>
      <c r="JK983" s="12"/>
      <c r="JL983" s="12"/>
      <c r="JM983" s="12"/>
      <c r="JN983" s="12"/>
      <c r="JO983" s="12"/>
      <c r="JP983" s="12"/>
      <c r="JQ983" s="12"/>
      <c r="JR983" s="12"/>
      <c r="JS983" s="12"/>
      <c r="JT983" s="12"/>
      <c r="JU983" s="12"/>
      <c r="JV983" s="12"/>
      <c r="JW983" s="12"/>
      <c r="JX983" s="12"/>
      <c r="JY983" s="12"/>
      <c r="JZ983" s="12"/>
      <c r="KA983" s="12"/>
      <c r="KB983" s="12"/>
      <c r="KC983" s="12"/>
      <c r="KD983" s="12"/>
      <c r="KE983" s="12"/>
      <c r="KF983" s="12"/>
      <c r="KG983" s="12"/>
      <c r="KH983" s="12"/>
      <c r="KI983" s="12"/>
      <c r="KJ983" s="12"/>
      <c r="KK983" s="12"/>
      <c r="KL983" s="12"/>
      <c r="KM983" s="12"/>
      <c r="KN983" s="12"/>
      <c r="KO983" s="12"/>
      <c r="KP983" s="12"/>
      <c r="KQ983" s="12"/>
      <c r="KR983" s="12"/>
      <c r="KS983" s="12"/>
      <c r="KT983" s="12"/>
      <c r="KU983" s="12"/>
      <c r="KV983" s="12"/>
      <c r="KW983" s="12"/>
      <c r="KX983" s="12"/>
      <c r="KY983" s="12"/>
      <c r="KZ983" s="12"/>
      <c r="LA983" s="12"/>
      <c r="LB983" s="12"/>
      <c r="LC983" s="12"/>
      <c r="LD983" s="12"/>
      <c r="LE983" s="12"/>
      <c r="LF983" s="12"/>
      <c r="LG983" s="12"/>
      <c r="LH983" s="12"/>
      <c r="LI983" s="12"/>
      <c r="LJ983" s="12"/>
      <c r="LK983" s="12"/>
      <c r="LL983" s="12"/>
      <c r="LM983" s="12"/>
      <c r="LN983" s="12"/>
      <c r="LO983" s="12"/>
      <c r="LP983" s="12"/>
      <c r="LQ983" s="12"/>
      <c r="LR983" s="12"/>
      <c r="LS983" s="12"/>
      <c r="LT983" s="12"/>
      <c r="LU983" s="12"/>
      <c r="LV983" s="12"/>
      <c r="LW983" s="12"/>
      <c r="LX983" s="12"/>
      <c r="LY983" s="12"/>
      <c r="LZ983" s="12"/>
      <c r="MA983" s="12"/>
      <c r="MB983" s="12"/>
      <c r="MC983" s="12"/>
      <c r="MD983" s="12"/>
      <c r="ME983" s="12"/>
      <c r="MF983" s="12"/>
      <c r="MG983" s="12"/>
      <c r="MH983" s="12"/>
      <c r="MI983" s="12"/>
      <c r="MJ983" s="12"/>
      <c r="MK983" s="12"/>
      <c r="ML983" s="12"/>
      <c r="MM983" s="12"/>
      <c r="MN983" s="12"/>
      <c r="MO983" s="12"/>
      <c r="MP983" s="12"/>
      <c r="MQ983" s="12"/>
      <c r="MR983" s="12"/>
      <c r="MS983" s="12"/>
      <c r="MT983" s="12"/>
      <c r="MU983" s="12"/>
      <c r="MV983" s="12"/>
      <c r="MW983" s="12"/>
      <c r="MX983" s="12"/>
      <c r="MY983" s="12"/>
      <c r="MZ983" s="12"/>
      <c r="NA983" s="12"/>
      <c r="NB983" s="12"/>
      <c r="NC983" s="12"/>
      <c r="ND983" s="12"/>
      <c r="NE983" s="12"/>
      <c r="NF983" s="12"/>
      <c r="NG983" s="12"/>
      <c r="NH983" s="12"/>
      <c r="NI983" s="12"/>
      <c r="NJ983" s="12"/>
      <c r="NK983" s="12"/>
      <c r="NL983" s="12"/>
      <c r="NM983" s="12"/>
      <c r="NN983" s="12"/>
      <c r="NO983" s="12"/>
      <c r="NP983" s="12"/>
      <c r="NQ983" s="12"/>
      <c r="NR983" s="12"/>
      <c r="NS983" s="12"/>
      <c r="NT983" s="12"/>
      <c r="NU983" s="12"/>
      <c r="NV983" s="12"/>
      <c r="NW983" s="12"/>
      <c r="NX983" s="12"/>
      <c r="NY983" s="12"/>
      <c r="NZ983" s="12"/>
      <c r="OA983" s="12"/>
      <c r="OB983" s="12"/>
      <c r="OC983" s="12"/>
      <c r="OD983" s="12"/>
      <c r="OE983" s="12"/>
      <c r="OF983" s="12"/>
      <c r="OG983" s="12"/>
      <c r="OH983" s="12"/>
      <c r="OI983" s="12"/>
      <c r="OJ983" s="12"/>
      <c r="OK983" s="12"/>
      <c r="OL983" s="12"/>
      <c r="OM983" s="12"/>
      <c r="ON983" s="12"/>
      <c r="OO983" s="12"/>
      <c r="OP983" s="12"/>
      <c r="OQ983" s="12"/>
      <c r="OR983" s="12"/>
      <c r="OS983" s="12"/>
      <c r="OT983" s="12"/>
      <c r="OU983" s="12"/>
      <c r="OV983" s="12"/>
      <c r="OW983" s="12"/>
      <c r="OX983" s="12"/>
      <c r="OY983" s="12"/>
      <c r="OZ983" s="12"/>
      <c r="PA983" s="12"/>
      <c r="PB983" s="12"/>
      <c r="PC983" s="12"/>
      <c r="PD983" s="12"/>
      <c r="PE983" s="12"/>
      <c r="PF983" s="12"/>
      <c r="PG983" s="12"/>
      <c r="PH983" s="12"/>
      <c r="PI983" s="12"/>
      <c r="PJ983" s="12"/>
      <c r="PK983" s="12"/>
      <c r="PL983" s="12"/>
      <c r="PM983" s="12"/>
      <c r="PN983" s="12"/>
      <c r="PO983" s="12"/>
      <c r="PP983" s="12"/>
    </row>
    <row r="984">
      <c r="A984" s="452"/>
      <c r="B984" s="45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  <c r="HN984" s="12"/>
      <c r="HO984" s="12"/>
      <c r="HP984" s="12"/>
      <c r="HQ984" s="12"/>
      <c r="HR984" s="12"/>
      <c r="HS984" s="12"/>
      <c r="HT984" s="12"/>
      <c r="HU984" s="12"/>
      <c r="HV984" s="12"/>
      <c r="HW984" s="12"/>
      <c r="HX984" s="12"/>
      <c r="HY984" s="12"/>
      <c r="HZ984" s="12"/>
      <c r="IA984" s="12"/>
      <c r="IB984" s="12"/>
      <c r="IC984" s="12"/>
      <c r="ID984" s="12"/>
      <c r="IE984" s="12"/>
      <c r="IF984" s="12"/>
      <c r="IG984" s="12"/>
      <c r="IH984" s="12"/>
      <c r="II984" s="12"/>
      <c r="IJ984" s="12"/>
      <c r="IK984" s="12"/>
      <c r="IL984" s="12"/>
      <c r="IM984" s="12"/>
      <c r="IN984" s="12"/>
      <c r="IO984" s="12"/>
      <c r="IP984" s="12"/>
      <c r="IQ984" s="12"/>
      <c r="IR984" s="12"/>
      <c r="IS984" s="12"/>
      <c r="IT984" s="12"/>
      <c r="IU984" s="12"/>
      <c r="IV984" s="12"/>
      <c r="IW984" s="12"/>
      <c r="IX984" s="12"/>
      <c r="IY984" s="12"/>
      <c r="IZ984" s="12"/>
      <c r="JA984" s="12"/>
      <c r="JB984" s="12"/>
      <c r="JC984" s="12"/>
      <c r="JD984" s="12"/>
      <c r="JE984" s="12"/>
      <c r="JF984" s="12"/>
      <c r="JG984" s="12"/>
      <c r="JH984" s="12"/>
      <c r="JI984" s="12"/>
      <c r="JJ984" s="12"/>
      <c r="JK984" s="12"/>
      <c r="JL984" s="12"/>
      <c r="JM984" s="12"/>
      <c r="JN984" s="12"/>
      <c r="JO984" s="12"/>
      <c r="JP984" s="12"/>
      <c r="JQ984" s="12"/>
      <c r="JR984" s="12"/>
      <c r="JS984" s="12"/>
      <c r="JT984" s="12"/>
      <c r="JU984" s="12"/>
      <c r="JV984" s="12"/>
      <c r="JW984" s="12"/>
      <c r="JX984" s="12"/>
      <c r="JY984" s="12"/>
      <c r="JZ984" s="12"/>
      <c r="KA984" s="12"/>
      <c r="KB984" s="12"/>
      <c r="KC984" s="12"/>
      <c r="KD984" s="12"/>
      <c r="KE984" s="12"/>
      <c r="KF984" s="12"/>
      <c r="KG984" s="12"/>
      <c r="KH984" s="12"/>
      <c r="KI984" s="12"/>
      <c r="KJ984" s="12"/>
      <c r="KK984" s="12"/>
      <c r="KL984" s="12"/>
      <c r="KM984" s="12"/>
      <c r="KN984" s="12"/>
      <c r="KO984" s="12"/>
      <c r="KP984" s="12"/>
      <c r="KQ984" s="12"/>
      <c r="KR984" s="12"/>
      <c r="KS984" s="12"/>
      <c r="KT984" s="12"/>
      <c r="KU984" s="12"/>
      <c r="KV984" s="12"/>
      <c r="KW984" s="12"/>
      <c r="KX984" s="12"/>
      <c r="KY984" s="12"/>
      <c r="KZ984" s="12"/>
      <c r="LA984" s="12"/>
      <c r="LB984" s="12"/>
      <c r="LC984" s="12"/>
      <c r="LD984" s="12"/>
      <c r="LE984" s="12"/>
      <c r="LF984" s="12"/>
      <c r="LG984" s="12"/>
      <c r="LH984" s="12"/>
      <c r="LI984" s="12"/>
      <c r="LJ984" s="12"/>
      <c r="LK984" s="12"/>
      <c r="LL984" s="12"/>
      <c r="LM984" s="12"/>
      <c r="LN984" s="12"/>
      <c r="LO984" s="12"/>
      <c r="LP984" s="12"/>
      <c r="LQ984" s="12"/>
      <c r="LR984" s="12"/>
      <c r="LS984" s="12"/>
      <c r="LT984" s="12"/>
      <c r="LU984" s="12"/>
      <c r="LV984" s="12"/>
      <c r="LW984" s="12"/>
      <c r="LX984" s="12"/>
      <c r="LY984" s="12"/>
      <c r="LZ984" s="12"/>
      <c r="MA984" s="12"/>
      <c r="MB984" s="12"/>
      <c r="MC984" s="12"/>
      <c r="MD984" s="12"/>
      <c r="ME984" s="12"/>
      <c r="MF984" s="12"/>
      <c r="MG984" s="12"/>
      <c r="MH984" s="12"/>
      <c r="MI984" s="12"/>
      <c r="MJ984" s="12"/>
      <c r="MK984" s="12"/>
      <c r="ML984" s="12"/>
      <c r="MM984" s="12"/>
      <c r="MN984" s="12"/>
      <c r="MO984" s="12"/>
      <c r="MP984" s="12"/>
      <c r="MQ984" s="12"/>
      <c r="MR984" s="12"/>
      <c r="MS984" s="12"/>
      <c r="MT984" s="12"/>
      <c r="MU984" s="12"/>
      <c r="MV984" s="12"/>
      <c r="MW984" s="12"/>
      <c r="MX984" s="12"/>
      <c r="MY984" s="12"/>
      <c r="MZ984" s="12"/>
      <c r="NA984" s="12"/>
      <c r="NB984" s="12"/>
      <c r="NC984" s="12"/>
      <c r="ND984" s="12"/>
      <c r="NE984" s="12"/>
      <c r="NF984" s="12"/>
      <c r="NG984" s="12"/>
      <c r="NH984" s="12"/>
      <c r="NI984" s="12"/>
      <c r="NJ984" s="12"/>
      <c r="NK984" s="12"/>
      <c r="NL984" s="12"/>
      <c r="NM984" s="12"/>
      <c r="NN984" s="12"/>
      <c r="NO984" s="12"/>
      <c r="NP984" s="12"/>
      <c r="NQ984" s="12"/>
      <c r="NR984" s="12"/>
      <c r="NS984" s="12"/>
      <c r="NT984" s="12"/>
      <c r="NU984" s="12"/>
      <c r="NV984" s="12"/>
      <c r="NW984" s="12"/>
      <c r="NX984" s="12"/>
      <c r="NY984" s="12"/>
      <c r="NZ984" s="12"/>
      <c r="OA984" s="12"/>
      <c r="OB984" s="12"/>
      <c r="OC984" s="12"/>
      <c r="OD984" s="12"/>
      <c r="OE984" s="12"/>
      <c r="OF984" s="12"/>
      <c r="OG984" s="12"/>
      <c r="OH984" s="12"/>
      <c r="OI984" s="12"/>
      <c r="OJ984" s="12"/>
      <c r="OK984" s="12"/>
      <c r="OL984" s="12"/>
      <c r="OM984" s="12"/>
      <c r="ON984" s="12"/>
      <c r="OO984" s="12"/>
      <c r="OP984" s="12"/>
      <c r="OQ984" s="12"/>
      <c r="OR984" s="12"/>
      <c r="OS984" s="12"/>
      <c r="OT984" s="12"/>
      <c r="OU984" s="12"/>
      <c r="OV984" s="12"/>
      <c r="OW984" s="12"/>
      <c r="OX984" s="12"/>
      <c r="OY984" s="12"/>
      <c r="OZ984" s="12"/>
      <c r="PA984" s="12"/>
      <c r="PB984" s="12"/>
      <c r="PC984" s="12"/>
      <c r="PD984" s="12"/>
      <c r="PE984" s="12"/>
      <c r="PF984" s="12"/>
      <c r="PG984" s="12"/>
      <c r="PH984" s="12"/>
      <c r="PI984" s="12"/>
      <c r="PJ984" s="12"/>
      <c r="PK984" s="12"/>
      <c r="PL984" s="12"/>
      <c r="PM984" s="12"/>
      <c r="PN984" s="12"/>
      <c r="PO984" s="12"/>
      <c r="PP984" s="12"/>
    </row>
    <row r="985">
      <c r="A985" s="452"/>
      <c r="B985" s="45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R985" s="12"/>
      <c r="ES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12"/>
      <c r="FX985" s="12"/>
      <c r="FY985" s="12"/>
      <c r="FZ985" s="12"/>
      <c r="GA985" s="12"/>
      <c r="GB985" s="12"/>
      <c r="GC985" s="12"/>
      <c r="GD985" s="12"/>
      <c r="GE985" s="12"/>
      <c r="GF985" s="12"/>
      <c r="GG985" s="12"/>
      <c r="GH985" s="12"/>
      <c r="GI985" s="12"/>
      <c r="GJ985" s="12"/>
      <c r="GK985" s="12"/>
      <c r="GL985" s="12"/>
      <c r="GM985" s="12"/>
      <c r="GN985" s="12"/>
      <c r="GO985" s="12"/>
      <c r="GP985" s="12"/>
      <c r="GQ985" s="12"/>
      <c r="GR985" s="12"/>
      <c r="GS985" s="12"/>
      <c r="GT985" s="12"/>
      <c r="GU985" s="12"/>
      <c r="GV985" s="12"/>
      <c r="GW985" s="12"/>
      <c r="GX985" s="12"/>
      <c r="GY985" s="12"/>
      <c r="GZ985" s="12"/>
      <c r="HA985" s="12"/>
      <c r="HB985" s="12"/>
      <c r="HC985" s="12"/>
      <c r="HD985" s="12"/>
      <c r="HE985" s="12"/>
      <c r="HF985" s="12"/>
      <c r="HG985" s="12"/>
      <c r="HH985" s="12"/>
      <c r="HI985" s="12"/>
      <c r="HJ985" s="12"/>
      <c r="HK985" s="12"/>
      <c r="HL985" s="12"/>
      <c r="HM985" s="12"/>
      <c r="HN985" s="12"/>
      <c r="HO985" s="12"/>
      <c r="HP985" s="12"/>
      <c r="HQ985" s="12"/>
      <c r="HR985" s="12"/>
      <c r="HS985" s="12"/>
      <c r="HT985" s="12"/>
      <c r="HU985" s="12"/>
      <c r="HV985" s="12"/>
      <c r="HW985" s="12"/>
      <c r="HX985" s="12"/>
      <c r="HY985" s="12"/>
      <c r="HZ985" s="12"/>
      <c r="IA985" s="12"/>
      <c r="IB985" s="12"/>
      <c r="IC985" s="12"/>
      <c r="ID985" s="12"/>
      <c r="IE985" s="12"/>
      <c r="IF985" s="12"/>
      <c r="IG985" s="12"/>
      <c r="IH985" s="12"/>
      <c r="II985" s="12"/>
      <c r="IJ985" s="12"/>
      <c r="IK985" s="12"/>
      <c r="IL985" s="12"/>
      <c r="IM985" s="12"/>
      <c r="IN985" s="12"/>
      <c r="IO985" s="12"/>
      <c r="IP985" s="12"/>
      <c r="IQ985" s="12"/>
      <c r="IR985" s="12"/>
      <c r="IS985" s="12"/>
      <c r="IT985" s="12"/>
      <c r="IU985" s="12"/>
      <c r="IV985" s="12"/>
      <c r="IW985" s="12"/>
      <c r="IX985" s="12"/>
      <c r="IY985" s="12"/>
      <c r="IZ985" s="12"/>
      <c r="JA985" s="12"/>
      <c r="JB985" s="12"/>
      <c r="JC985" s="12"/>
      <c r="JD985" s="12"/>
      <c r="JE985" s="12"/>
      <c r="JF985" s="12"/>
      <c r="JG985" s="12"/>
      <c r="JH985" s="12"/>
      <c r="JI985" s="12"/>
      <c r="JJ985" s="12"/>
      <c r="JK985" s="12"/>
      <c r="JL985" s="12"/>
      <c r="JM985" s="12"/>
      <c r="JN985" s="12"/>
      <c r="JO985" s="12"/>
      <c r="JP985" s="12"/>
      <c r="JQ985" s="12"/>
      <c r="JR985" s="12"/>
      <c r="JS985" s="12"/>
      <c r="JT985" s="12"/>
      <c r="JU985" s="12"/>
      <c r="JV985" s="12"/>
      <c r="JW985" s="12"/>
      <c r="JX985" s="12"/>
      <c r="JY985" s="12"/>
      <c r="JZ985" s="12"/>
      <c r="KA985" s="12"/>
      <c r="KB985" s="12"/>
      <c r="KC985" s="12"/>
      <c r="KD985" s="12"/>
      <c r="KE985" s="12"/>
      <c r="KF985" s="12"/>
      <c r="KG985" s="12"/>
      <c r="KH985" s="12"/>
      <c r="KI985" s="12"/>
      <c r="KJ985" s="12"/>
      <c r="KK985" s="12"/>
      <c r="KL985" s="12"/>
      <c r="KM985" s="12"/>
      <c r="KN985" s="12"/>
      <c r="KO985" s="12"/>
      <c r="KP985" s="12"/>
      <c r="KQ985" s="12"/>
      <c r="KR985" s="12"/>
      <c r="KS985" s="12"/>
      <c r="KT985" s="12"/>
      <c r="KU985" s="12"/>
      <c r="KV985" s="12"/>
      <c r="KW985" s="12"/>
      <c r="KX985" s="12"/>
      <c r="KY985" s="12"/>
      <c r="KZ985" s="12"/>
      <c r="LA985" s="12"/>
      <c r="LB985" s="12"/>
      <c r="LC985" s="12"/>
      <c r="LD985" s="12"/>
      <c r="LE985" s="12"/>
      <c r="LF985" s="12"/>
      <c r="LG985" s="12"/>
      <c r="LH985" s="12"/>
      <c r="LI985" s="12"/>
      <c r="LJ985" s="12"/>
      <c r="LK985" s="12"/>
      <c r="LL985" s="12"/>
      <c r="LM985" s="12"/>
      <c r="LN985" s="12"/>
      <c r="LO985" s="12"/>
      <c r="LP985" s="12"/>
      <c r="LQ985" s="12"/>
      <c r="LR985" s="12"/>
      <c r="LS985" s="12"/>
      <c r="LT985" s="12"/>
      <c r="LU985" s="12"/>
      <c r="LV985" s="12"/>
      <c r="LW985" s="12"/>
      <c r="LX985" s="12"/>
      <c r="LY985" s="12"/>
      <c r="LZ985" s="12"/>
      <c r="MA985" s="12"/>
      <c r="MB985" s="12"/>
      <c r="MC985" s="12"/>
      <c r="MD985" s="12"/>
      <c r="ME985" s="12"/>
      <c r="MF985" s="12"/>
      <c r="MG985" s="12"/>
      <c r="MH985" s="12"/>
      <c r="MI985" s="12"/>
      <c r="MJ985" s="12"/>
      <c r="MK985" s="12"/>
      <c r="ML985" s="12"/>
      <c r="MM985" s="12"/>
      <c r="MN985" s="12"/>
      <c r="MO985" s="12"/>
      <c r="MP985" s="12"/>
      <c r="MQ985" s="12"/>
      <c r="MR985" s="12"/>
      <c r="MS985" s="12"/>
      <c r="MT985" s="12"/>
      <c r="MU985" s="12"/>
      <c r="MV985" s="12"/>
      <c r="MW985" s="12"/>
      <c r="MX985" s="12"/>
      <c r="MY985" s="12"/>
      <c r="MZ985" s="12"/>
      <c r="NA985" s="12"/>
      <c r="NB985" s="12"/>
      <c r="NC985" s="12"/>
      <c r="ND985" s="12"/>
      <c r="NE985" s="12"/>
      <c r="NF985" s="12"/>
      <c r="NG985" s="12"/>
      <c r="NH985" s="12"/>
      <c r="NI985" s="12"/>
      <c r="NJ985" s="12"/>
      <c r="NK985" s="12"/>
      <c r="NL985" s="12"/>
      <c r="NM985" s="12"/>
      <c r="NN985" s="12"/>
      <c r="NO985" s="12"/>
      <c r="NP985" s="12"/>
      <c r="NQ985" s="12"/>
      <c r="NR985" s="12"/>
      <c r="NS985" s="12"/>
      <c r="NT985" s="12"/>
      <c r="NU985" s="12"/>
      <c r="NV985" s="12"/>
      <c r="NW985" s="12"/>
      <c r="NX985" s="12"/>
      <c r="NY985" s="12"/>
      <c r="NZ985" s="12"/>
      <c r="OA985" s="12"/>
      <c r="OB985" s="12"/>
      <c r="OC985" s="12"/>
      <c r="OD985" s="12"/>
      <c r="OE985" s="12"/>
      <c r="OF985" s="12"/>
      <c r="OG985" s="12"/>
      <c r="OH985" s="12"/>
      <c r="OI985" s="12"/>
      <c r="OJ985" s="12"/>
      <c r="OK985" s="12"/>
      <c r="OL985" s="12"/>
      <c r="OM985" s="12"/>
      <c r="ON985" s="12"/>
      <c r="OO985" s="12"/>
      <c r="OP985" s="12"/>
      <c r="OQ985" s="12"/>
      <c r="OR985" s="12"/>
      <c r="OS985" s="12"/>
      <c r="OT985" s="12"/>
      <c r="OU985" s="12"/>
      <c r="OV985" s="12"/>
      <c r="OW985" s="12"/>
      <c r="OX985" s="12"/>
      <c r="OY985" s="12"/>
      <c r="OZ985" s="12"/>
      <c r="PA985" s="12"/>
      <c r="PB985" s="12"/>
      <c r="PC985" s="12"/>
      <c r="PD985" s="12"/>
      <c r="PE985" s="12"/>
      <c r="PF985" s="12"/>
      <c r="PG985" s="12"/>
      <c r="PH985" s="12"/>
      <c r="PI985" s="12"/>
      <c r="PJ985" s="12"/>
      <c r="PK985" s="12"/>
      <c r="PL985" s="12"/>
      <c r="PM985" s="12"/>
      <c r="PN985" s="12"/>
      <c r="PO985" s="12"/>
      <c r="PP985" s="12"/>
    </row>
    <row r="986">
      <c r="A986" s="452"/>
      <c r="B986" s="45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P986" s="12"/>
      <c r="HQ986" s="12"/>
      <c r="HR986" s="12"/>
      <c r="HS986" s="12"/>
      <c r="HT986" s="12"/>
      <c r="HU986" s="12"/>
      <c r="HV986" s="12"/>
      <c r="HW986" s="12"/>
      <c r="HX986" s="12"/>
      <c r="HY986" s="12"/>
      <c r="HZ986" s="12"/>
      <c r="IA986" s="12"/>
      <c r="IB986" s="12"/>
      <c r="IC986" s="12"/>
      <c r="ID986" s="12"/>
      <c r="IE986" s="12"/>
      <c r="IF986" s="12"/>
      <c r="IG986" s="12"/>
      <c r="IH986" s="12"/>
      <c r="II986" s="12"/>
      <c r="IJ986" s="12"/>
      <c r="IK986" s="12"/>
      <c r="IL986" s="12"/>
      <c r="IM986" s="12"/>
      <c r="IN986" s="12"/>
      <c r="IO986" s="12"/>
      <c r="IP986" s="12"/>
      <c r="IQ986" s="12"/>
      <c r="IR986" s="12"/>
      <c r="IS986" s="12"/>
      <c r="IT986" s="12"/>
      <c r="IU986" s="12"/>
      <c r="IV986" s="12"/>
      <c r="IW986" s="12"/>
      <c r="IX986" s="12"/>
      <c r="IY986" s="12"/>
      <c r="IZ986" s="12"/>
      <c r="JA986" s="12"/>
      <c r="JB986" s="12"/>
      <c r="JC986" s="12"/>
      <c r="JD986" s="12"/>
      <c r="JE986" s="12"/>
      <c r="JF986" s="12"/>
      <c r="JG986" s="12"/>
      <c r="JH986" s="12"/>
      <c r="JI986" s="12"/>
      <c r="JJ986" s="12"/>
      <c r="JK986" s="12"/>
      <c r="JL986" s="12"/>
      <c r="JM986" s="12"/>
      <c r="JN986" s="12"/>
      <c r="JO986" s="12"/>
      <c r="JP986" s="12"/>
      <c r="JQ986" s="12"/>
      <c r="JR986" s="12"/>
      <c r="JS986" s="12"/>
      <c r="JT986" s="12"/>
      <c r="JU986" s="12"/>
      <c r="JV986" s="12"/>
      <c r="JW986" s="12"/>
      <c r="JX986" s="12"/>
      <c r="JY986" s="12"/>
      <c r="JZ986" s="12"/>
      <c r="KA986" s="12"/>
      <c r="KB986" s="12"/>
      <c r="KC986" s="12"/>
      <c r="KD986" s="12"/>
      <c r="KE986" s="12"/>
      <c r="KF986" s="12"/>
      <c r="KG986" s="12"/>
      <c r="KH986" s="12"/>
      <c r="KI986" s="12"/>
      <c r="KJ986" s="12"/>
      <c r="KK986" s="12"/>
      <c r="KL986" s="12"/>
      <c r="KM986" s="12"/>
      <c r="KN986" s="12"/>
      <c r="KO986" s="12"/>
      <c r="KP986" s="12"/>
      <c r="KQ986" s="12"/>
      <c r="KR986" s="12"/>
      <c r="KS986" s="12"/>
      <c r="KT986" s="12"/>
      <c r="KU986" s="12"/>
      <c r="KV986" s="12"/>
      <c r="KW986" s="12"/>
      <c r="KX986" s="12"/>
      <c r="KY986" s="12"/>
      <c r="KZ986" s="12"/>
      <c r="LA986" s="12"/>
      <c r="LB986" s="12"/>
      <c r="LC986" s="12"/>
      <c r="LD986" s="12"/>
      <c r="LE986" s="12"/>
      <c r="LF986" s="12"/>
      <c r="LG986" s="12"/>
      <c r="LH986" s="12"/>
      <c r="LI986" s="12"/>
      <c r="LJ986" s="12"/>
      <c r="LK986" s="12"/>
      <c r="LL986" s="12"/>
      <c r="LM986" s="12"/>
      <c r="LN986" s="12"/>
      <c r="LO986" s="12"/>
      <c r="LP986" s="12"/>
      <c r="LQ986" s="12"/>
      <c r="LR986" s="12"/>
      <c r="LS986" s="12"/>
      <c r="LT986" s="12"/>
      <c r="LU986" s="12"/>
      <c r="LV986" s="12"/>
      <c r="LW986" s="12"/>
      <c r="LX986" s="12"/>
      <c r="LY986" s="12"/>
      <c r="LZ986" s="12"/>
      <c r="MA986" s="12"/>
      <c r="MB986" s="12"/>
      <c r="MC986" s="12"/>
      <c r="MD986" s="12"/>
      <c r="ME986" s="12"/>
      <c r="MF986" s="12"/>
      <c r="MG986" s="12"/>
      <c r="MH986" s="12"/>
      <c r="MI986" s="12"/>
      <c r="MJ986" s="12"/>
      <c r="MK986" s="12"/>
      <c r="ML986" s="12"/>
      <c r="MM986" s="12"/>
      <c r="MN986" s="12"/>
      <c r="MO986" s="12"/>
      <c r="MP986" s="12"/>
      <c r="MQ986" s="12"/>
      <c r="MR986" s="12"/>
      <c r="MS986" s="12"/>
      <c r="MT986" s="12"/>
      <c r="MU986" s="12"/>
      <c r="MV986" s="12"/>
      <c r="MW986" s="12"/>
      <c r="MX986" s="12"/>
      <c r="MY986" s="12"/>
      <c r="MZ986" s="12"/>
      <c r="NA986" s="12"/>
      <c r="NB986" s="12"/>
      <c r="NC986" s="12"/>
      <c r="ND986" s="12"/>
      <c r="NE986" s="12"/>
      <c r="NF986" s="12"/>
      <c r="NG986" s="12"/>
      <c r="NH986" s="12"/>
      <c r="NI986" s="12"/>
      <c r="NJ986" s="12"/>
      <c r="NK986" s="12"/>
      <c r="NL986" s="12"/>
      <c r="NM986" s="12"/>
      <c r="NN986" s="12"/>
      <c r="NO986" s="12"/>
      <c r="NP986" s="12"/>
      <c r="NQ986" s="12"/>
      <c r="NR986" s="12"/>
      <c r="NS986" s="12"/>
      <c r="NT986" s="12"/>
      <c r="NU986" s="12"/>
      <c r="NV986" s="12"/>
      <c r="NW986" s="12"/>
      <c r="NX986" s="12"/>
      <c r="NY986" s="12"/>
      <c r="NZ986" s="12"/>
      <c r="OA986" s="12"/>
      <c r="OB986" s="12"/>
      <c r="OC986" s="12"/>
      <c r="OD986" s="12"/>
      <c r="OE986" s="12"/>
      <c r="OF986" s="12"/>
      <c r="OG986" s="12"/>
      <c r="OH986" s="12"/>
      <c r="OI986" s="12"/>
      <c r="OJ986" s="12"/>
      <c r="OK986" s="12"/>
      <c r="OL986" s="12"/>
      <c r="OM986" s="12"/>
      <c r="ON986" s="12"/>
      <c r="OO986" s="12"/>
      <c r="OP986" s="12"/>
      <c r="OQ986" s="12"/>
      <c r="OR986" s="12"/>
      <c r="OS986" s="12"/>
      <c r="OT986" s="12"/>
      <c r="OU986" s="12"/>
      <c r="OV986" s="12"/>
      <c r="OW986" s="12"/>
      <c r="OX986" s="12"/>
      <c r="OY986" s="12"/>
      <c r="OZ986" s="12"/>
      <c r="PA986" s="12"/>
      <c r="PB986" s="12"/>
      <c r="PC986" s="12"/>
      <c r="PD986" s="12"/>
      <c r="PE986" s="12"/>
      <c r="PF986" s="12"/>
      <c r="PG986" s="12"/>
      <c r="PH986" s="12"/>
      <c r="PI986" s="12"/>
      <c r="PJ986" s="12"/>
      <c r="PK986" s="12"/>
      <c r="PL986" s="12"/>
      <c r="PM986" s="12"/>
      <c r="PN986" s="12"/>
      <c r="PO986" s="12"/>
      <c r="PP986" s="12"/>
    </row>
    <row r="987">
      <c r="A987" s="452"/>
      <c r="B987" s="45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  <c r="HT987" s="12"/>
      <c r="HU987" s="12"/>
      <c r="HV987" s="12"/>
      <c r="HW987" s="12"/>
      <c r="HX987" s="12"/>
      <c r="HY987" s="12"/>
      <c r="HZ987" s="12"/>
      <c r="IA987" s="12"/>
      <c r="IB987" s="12"/>
      <c r="IC987" s="12"/>
      <c r="ID987" s="12"/>
      <c r="IE987" s="12"/>
      <c r="IF987" s="12"/>
      <c r="IG987" s="12"/>
      <c r="IH987" s="12"/>
      <c r="II987" s="12"/>
      <c r="IJ987" s="12"/>
      <c r="IK987" s="12"/>
      <c r="IL987" s="12"/>
      <c r="IM987" s="12"/>
      <c r="IN987" s="12"/>
      <c r="IO987" s="12"/>
      <c r="IP987" s="12"/>
      <c r="IQ987" s="12"/>
      <c r="IR987" s="12"/>
      <c r="IS987" s="12"/>
      <c r="IT987" s="12"/>
      <c r="IU987" s="12"/>
      <c r="IV987" s="12"/>
      <c r="IW987" s="12"/>
      <c r="IX987" s="12"/>
      <c r="IY987" s="12"/>
      <c r="IZ987" s="12"/>
      <c r="JA987" s="12"/>
      <c r="JB987" s="12"/>
      <c r="JC987" s="12"/>
      <c r="JD987" s="12"/>
      <c r="JE987" s="12"/>
      <c r="JF987" s="12"/>
      <c r="JG987" s="12"/>
      <c r="JH987" s="12"/>
      <c r="JI987" s="12"/>
      <c r="JJ987" s="12"/>
      <c r="JK987" s="12"/>
      <c r="JL987" s="12"/>
      <c r="JM987" s="12"/>
      <c r="JN987" s="12"/>
      <c r="JO987" s="12"/>
      <c r="JP987" s="12"/>
      <c r="JQ987" s="12"/>
      <c r="JR987" s="12"/>
      <c r="JS987" s="12"/>
      <c r="JT987" s="12"/>
      <c r="JU987" s="12"/>
      <c r="JV987" s="12"/>
      <c r="JW987" s="12"/>
      <c r="JX987" s="12"/>
      <c r="JY987" s="12"/>
      <c r="JZ987" s="12"/>
      <c r="KA987" s="12"/>
      <c r="KB987" s="12"/>
      <c r="KC987" s="12"/>
      <c r="KD987" s="12"/>
      <c r="KE987" s="12"/>
      <c r="KF987" s="12"/>
      <c r="KG987" s="12"/>
      <c r="KH987" s="12"/>
      <c r="KI987" s="12"/>
      <c r="KJ987" s="12"/>
      <c r="KK987" s="12"/>
      <c r="KL987" s="12"/>
      <c r="KM987" s="12"/>
      <c r="KN987" s="12"/>
      <c r="KO987" s="12"/>
      <c r="KP987" s="12"/>
      <c r="KQ987" s="12"/>
      <c r="KR987" s="12"/>
      <c r="KS987" s="12"/>
      <c r="KT987" s="12"/>
      <c r="KU987" s="12"/>
      <c r="KV987" s="12"/>
      <c r="KW987" s="12"/>
      <c r="KX987" s="12"/>
      <c r="KY987" s="12"/>
      <c r="KZ987" s="12"/>
      <c r="LA987" s="12"/>
      <c r="LB987" s="12"/>
      <c r="LC987" s="12"/>
      <c r="LD987" s="12"/>
      <c r="LE987" s="12"/>
      <c r="LF987" s="12"/>
      <c r="LG987" s="12"/>
      <c r="LH987" s="12"/>
      <c r="LI987" s="12"/>
      <c r="LJ987" s="12"/>
      <c r="LK987" s="12"/>
      <c r="LL987" s="12"/>
      <c r="LM987" s="12"/>
      <c r="LN987" s="12"/>
      <c r="LO987" s="12"/>
      <c r="LP987" s="12"/>
      <c r="LQ987" s="12"/>
      <c r="LR987" s="12"/>
      <c r="LS987" s="12"/>
      <c r="LT987" s="12"/>
      <c r="LU987" s="12"/>
      <c r="LV987" s="12"/>
      <c r="LW987" s="12"/>
      <c r="LX987" s="12"/>
      <c r="LY987" s="12"/>
      <c r="LZ987" s="12"/>
      <c r="MA987" s="12"/>
      <c r="MB987" s="12"/>
      <c r="MC987" s="12"/>
      <c r="MD987" s="12"/>
      <c r="ME987" s="12"/>
      <c r="MF987" s="12"/>
      <c r="MG987" s="12"/>
      <c r="MH987" s="12"/>
      <c r="MI987" s="12"/>
      <c r="MJ987" s="12"/>
      <c r="MK987" s="12"/>
      <c r="ML987" s="12"/>
      <c r="MM987" s="12"/>
      <c r="MN987" s="12"/>
      <c r="MO987" s="12"/>
      <c r="MP987" s="12"/>
      <c r="MQ987" s="12"/>
      <c r="MR987" s="12"/>
      <c r="MS987" s="12"/>
      <c r="MT987" s="12"/>
      <c r="MU987" s="12"/>
      <c r="MV987" s="12"/>
      <c r="MW987" s="12"/>
      <c r="MX987" s="12"/>
      <c r="MY987" s="12"/>
      <c r="MZ987" s="12"/>
      <c r="NA987" s="12"/>
      <c r="NB987" s="12"/>
      <c r="NC987" s="12"/>
      <c r="ND987" s="12"/>
      <c r="NE987" s="12"/>
      <c r="NF987" s="12"/>
      <c r="NG987" s="12"/>
      <c r="NH987" s="12"/>
      <c r="NI987" s="12"/>
      <c r="NJ987" s="12"/>
      <c r="NK987" s="12"/>
      <c r="NL987" s="12"/>
      <c r="NM987" s="12"/>
      <c r="NN987" s="12"/>
      <c r="NO987" s="12"/>
      <c r="NP987" s="12"/>
      <c r="NQ987" s="12"/>
      <c r="NR987" s="12"/>
      <c r="NS987" s="12"/>
      <c r="NT987" s="12"/>
      <c r="NU987" s="12"/>
      <c r="NV987" s="12"/>
      <c r="NW987" s="12"/>
      <c r="NX987" s="12"/>
      <c r="NY987" s="12"/>
      <c r="NZ987" s="12"/>
      <c r="OA987" s="12"/>
      <c r="OB987" s="12"/>
      <c r="OC987" s="12"/>
      <c r="OD987" s="12"/>
      <c r="OE987" s="12"/>
      <c r="OF987" s="12"/>
      <c r="OG987" s="12"/>
      <c r="OH987" s="12"/>
      <c r="OI987" s="12"/>
      <c r="OJ987" s="12"/>
      <c r="OK987" s="12"/>
      <c r="OL987" s="12"/>
      <c r="OM987" s="12"/>
      <c r="ON987" s="12"/>
      <c r="OO987" s="12"/>
      <c r="OP987" s="12"/>
      <c r="OQ987" s="12"/>
      <c r="OR987" s="12"/>
      <c r="OS987" s="12"/>
      <c r="OT987" s="12"/>
      <c r="OU987" s="12"/>
      <c r="OV987" s="12"/>
      <c r="OW987" s="12"/>
      <c r="OX987" s="12"/>
      <c r="OY987" s="12"/>
      <c r="OZ987" s="12"/>
      <c r="PA987" s="12"/>
      <c r="PB987" s="12"/>
      <c r="PC987" s="12"/>
      <c r="PD987" s="12"/>
      <c r="PE987" s="12"/>
      <c r="PF987" s="12"/>
      <c r="PG987" s="12"/>
      <c r="PH987" s="12"/>
      <c r="PI987" s="12"/>
      <c r="PJ987" s="12"/>
      <c r="PK987" s="12"/>
      <c r="PL987" s="12"/>
      <c r="PM987" s="12"/>
      <c r="PN987" s="12"/>
      <c r="PO987" s="12"/>
      <c r="PP987" s="12"/>
    </row>
    <row r="988">
      <c r="A988" s="452"/>
      <c r="B988" s="45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  <c r="HN988" s="12"/>
      <c r="HO988" s="12"/>
      <c r="HP988" s="12"/>
      <c r="HQ988" s="12"/>
      <c r="HR988" s="12"/>
      <c r="HS988" s="12"/>
      <c r="HT988" s="12"/>
      <c r="HU988" s="12"/>
      <c r="HV988" s="12"/>
      <c r="HW988" s="12"/>
      <c r="HX988" s="12"/>
      <c r="HY988" s="12"/>
      <c r="HZ988" s="12"/>
      <c r="IA988" s="12"/>
      <c r="IB988" s="12"/>
      <c r="IC988" s="12"/>
      <c r="ID988" s="12"/>
      <c r="IE988" s="12"/>
      <c r="IF988" s="12"/>
      <c r="IG988" s="12"/>
      <c r="IH988" s="12"/>
      <c r="II988" s="12"/>
      <c r="IJ988" s="12"/>
      <c r="IK988" s="12"/>
      <c r="IL988" s="12"/>
      <c r="IM988" s="12"/>
      <c r="IN988" s="12"/>
      <c r="IO988" s="12"/>
      <c r="IP988" s="12"/>
      <c r="IQ988" s="12"/>
      <c r="IR988" s="12"/>
      <c r="IS988" s="12"/>
      <c r="IT988" s="12"/>
      <c r="IU988" s="12"/>
      <c r="IV988" s="12"/>
      <c r="IW988" s="12"/>
      <c r="IX988" s="12"/>
      <c r="IY988" s="12"/>
      <c r="IZ988" s="12"/>
      <c r="JA988" s="12"/>
      <c r="JB988" s="12"/>
      <c r="JC988" s="12"/>
      <c r="JD988" s="12"/>
      <c r="JE988" s="12"/>
      <c r="JF988" s="12"/>
      <c r="JG988" s="12"/>
      <c r="JH988" s="12"/>
      <c r="JI988" s="12"/>
      <c r="JJ988" s="12"/>
      <c r="JK988" s="12"/>
      <c r="JL988" s="12"/>
      <c r="JM988" s="12"/>
      <c r="JN988" s="12"/>
      <c r="JO988" s="12"/>
      <c r="JP988" s="12"/>
      <c r="JQ988" s="12"/>
      <c r="JR988" s="12"/>
      <c r="JS988" s="12"/>
      <c r="JT988" s="12"/>
      <c r="JU988" s="12"/>
      <c r="JV988" s="12"/>
      <c r="JW988" s="12"/>
      <c r="JX988" s="12"/>
      <c r="JY988" s="12"/>
      <c r="JZ988" s="12"/>
      <c r="KA988" s="12"/>
      <c r="KB988" s="12"/>
      <c r="KC988" s="12"/>
      <c r="KD988" s="12"/>
      <c r="KE988" s="12"/>
      <c r="KF988" s="12"/>
      <c r="KG988" s="12"/>
      <c r="KH988" s="12"/>
      <c r="KI988" s="12"/>
      <c r="KJ988" s="12"/>
      <c r="KK988" s="12"/>
      <c r="KL988" s="12"/>
      <c r="KM988" s="12"/>
      <c r="KN988" s="12"/>
      <c r="KO988" s="12"/>
      <c r="KP988" s="12"/>
      <c r="KQ988" s="12"/>
      <c r="KR988" s="12"/>
      <c r="KS988" s="12"/>
      <c r="KT988" s="12"/>
      <c r="KU988" s="12"/>
      <c r="KV988" s="12"/>
      <c r="KW988" s="12"/>
      <c r="KX988" s="12"/>
      <c r="KY988" s="12"/>
      <c r="KZ988" s="12"/>
      <c r="LA988" s="12"/>
      <c r="LB988" s="12"/>
      <c r="LC988" s="12"/>
      <c r="LD988" s="12"/>
      <c r="LE988" s="12"/>
      <c r="LF988" s="12"/>
      <c r="LG988" s="12"/>
      <c r="LH988" s="12"/>
      <c r="LI988" s="12"/>
      <c r="LJ988" s="12"/>
      <c r="LK988" s="12"/>
      <c r="LL988" s="12"/>
      <c r="LM988" s="12"/>
      <c r="LN988" s="12"/>
      <c r="LO988" s="12"/>
      <c r="LP988" s="12"/>
      <c r="LQ988" s="12"/>
      <c r="LR988" s="12"/>
      <c r="LS988" s="12"/>
      <c r="LT988" s="12"/>
      <c r="LU988" s="12"/>
      <c r="LV988" s="12"/>
      <c r="LW988" s="12"/>
      <c r="LX988" s="12"/>
      <c r="LY988" s="12"/>
      <c r="LZ988" s="12"/>
      <c r="MA988" s="12"/>
      <c r="MB988" s="12"/>
      <c r="MC988" s="12"/>
      <c r="MD988" s="12"/>
      <c r="ME988" s="12"/>
      <c r="MF988" s="12"/>
      <c r="MG988" s="12"/>
      <c r="MH988" s="12"/>
      <c r="MI988" s="12"/>
      <c r="MJ988" s="12"/>
      <c r="MK988" s="12"/>
      <c r="ML988" s="12"/>
      <c r="MM988" s="12"/>
      <c r="MN988" s="12"/>
      <c r="MO988" s="12"/>
      <c r="MP988" s="12"/>
      <c r="MQ988" s="12"/>
      <c r="MR988" s="12"/>
      <c r="MS988" s="12"/>
      <c r="MT988" s="12"/>
      <c r="MU988" s="12"/>
      <c r="MV988" s="12"/>
      <c r="MW988" s="12"/>
      <c r="MX988" s="12"/>
      <c r="MY988" s="12"/>
      <c r="MZ988" s="12"/>
      <c r="NA988" s="12"/>
      <c r="NB988" s="12"/>
      <c r="NC988" s="12"/>
      <c r="ND988" s="12"/>
      <c r="NE988" s="12"/>
      <c r="NF988" s="12"/>
      <c r="NG988" s="12"/>
      <c r="NH988" s="12"/>
      <c r="NI988" s="12"/>
      <c r="NJ988" s="12"/>
      <c r="NK988" s="12"/>
      <c r="NL988" s="12"/>
      <c r="NM988" s="12"/>
      <c r="NN988" s="12"/>
      <c r="NO988" s="12"/>
      <c r="NP988" s="12"/>
      <c r="NQ988" s="12"/>
      <c r="NR988" s="12"/>
      <c r="NS988" s="12"/>
      <c r="NT988" s="12"/>
      <c r="NU988" s="12"/>
      <c r="NV988" s="12"/>
      <c r="NW988" s="12"/>
      <c r="NX988" s="12"/>
      <c r="NY988" s="12"/>
      <c r="NZ988" s="12"/>
      <c r="OA988" s="12"/>
      <c r="OB988" s="12"/>
      <c r="OC988" s="12"/>
      <c r="OD988" s="12"/>
      <c r="OE988" s="12"/>
      <c r="OF988" s="12"/>
      <c r="OG988" s="12"/>
      <c r="OH988" s="12"/>
      <c r="OI988" s="12"/>
      <c r="OJ988" s="12"/>
      <c r="OK988" s="12"/>
      <c r="OL988" s="12"/>
      <c r="OM988" s="12"/>
      <c r="ON988" s="12"/>
      <c r="OO988" s="12"/>
      <c r="OP988" s="12"/>
      <c r="OQ988" s="12"/>
      <c r="OR988" s="12"/>
      <c r="OS988" s="12"/>
      <c r="OT988" s="12"/>
      <c r="OU988" s="12"/>
      <c r="OV988" s="12"/>
      <c r="OW988" s="12"/>
      <c r="OX988" s="12"/>
      <c r="OY988" s="12"/>
      <c r="OZ988" s="12"/>
      <c r="PA988" s="12"/>
      <c r="PB988" s="12"/>
      <c r="PC988" s="12"/>
      <c r="PD988" s="12"/>
      <c r="PE988" s="12"/>
      <c r="PF988" s="12"/>
      <c r="PG988" s="12"/>
      <c r="PH988" s="12"/>
      <c r="PI988" s="12"/>
      <c r="PJ988" s="12"/>
      <c r="PK988" s="12"/>
      <c r="PL988" s="12"/>
      <c r="PM988" s="12"/>
      <c r="PN988" s="12"/>
      <c r="PO988" s="12"/>
      <c r="PP988" s="12"/>
    </row>
    <row r="989">
      <c r="A989" s="452"/>
      <c r="B989" s="45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  <c r="IB989" s="12"/>
      <c r="IC989" s="12"/>
      <c r="ID989" s="12"/>
      <c r="IE989" s="12"/>
      <c r="IF989" s="12"/>
      <c r="IG989" s="12"/>
      <c r="IH989" s="12"/>
      <c r="II989" s="12"/>
      <c r="IJ989" s="12"/>
      <c r="IK989" s="12"/>
      <c r="IL989" s="12"/>
      <c r="IM989" s="12"/>
      <c r="IN989" s="12"/>
      <c r="IO989" s="12"/>
      <c r="IP989" s="12"/>
      <c r="IQ989" s="12"/>
      <c r="IR989" s="12"/>
      <c r="IS989" s="12"/>
      <c r="IT989" s="12"/>
      <c r="IU989" s="12"/>
      <c r="IV989" s="12"/>
      <c r="IW989" s="12"/>
      <c r="IX989" s="12"/>
      <c r="IY989" s="12"/>
      <c r="IZ989" s="12"/>
      <c r="JA989" s="12"/>
      <c r="JB989" s="12"/>
      <c r="JC989" s="12"/>
      <c r="JD989" s="12"/>
      <c r="JE989" s="12"/>
      <c r="JF989" s="12"/>
      <c r="JG989" s="12"/>
      <c r="JH989" s="12"/>
      <c r="JI989" s="12"/>
      <c r="JJ989" s="12"/>
      <c r="JK989" s="12"/>
      <c r="JL989" s="12"/>
      <c r="JM989" s="12"/>
      <c r="JN989" s="12"/>
      <c r="JO989" s="12"/>
      <c r="JP989" s="12"/>
      <c r="JQ989" s="12"/>
      <c r="JR989" s="12"/>
      <c r="JS989" s="12"/>
      <c r="JT989" s="12"/>
      <c r="JU989" s="12"/>
      <c r="JV989" s="12"/>
      <c r="JW989" s="12"/>
      <c r="JX989" s="12"/>
      <c r="JY989" s="12"/>
      <c r="JZ989" s="12"/>
      <c r="KA989" s="12"/>
      <c r="KB989" s="12"/>
      <c r="KC989" s="12"/>
      <c r="KD989" s="12"/>
      <c r="KE989" s="12"/>
      <c r="KF989" s="12"/>
      <c r="KG989" s="12"/>
      <c r="KH989" s="12"/>
      <c r="KI989" s="12"/>
      <c r="KJ989" s="12"/>
      <c r="KK989" s="12"/>
      <c r="KL989" s="12"/>
      <c r="KM989" s="12"/>
      <c r="KN989" s="12"/>
      <c r="KO989" s="12"/>
      <c r="KP989" s="12"/>
      <c r="KQ989" s="12"/>
      <c r="KR989" s="12"/>
      <c r="KS989" s="12"/>
      <c r="KT989" s="12"/>
      <c r="KU989" s="12"/>
      <c r="KV989" s="12"/>
      <c r="KW989" s="12"/>
      <c r="KX989" s="12"/>
      <c r="KY989" s="12"/>
      <c r="KZ989" s="12"/>
      <c r="LA989" s="12"/>
      <c r="LB989" s="12"/>
      <c r="LC989" s="12"/>
      <c r="LD989" s="12"/>
      <c r="LE989" s="12"/>
      <c r="LF989" s="12"/>
      <c r="LG989" s="12"/>
      <c r="LH989" s="12"/>
      <c r="LI989" s="12"/>
      <c r="LJ989" s="12"/>
      <c r="LK989" s="12"/>
      <c r="LL989" s="12"/>
      <c r="LM989" s="12"/>
      <c r="LN989" s="12"/>
      <c r="LO989" s="12"/>
      <c r="LP989" s="12"/>
      <c r="LQ989" s="12"/>
      <c r="LR989" s="12"/>
      <c r="LS989" s="12"/>
      <c r="LT989" s="12"/>
      <c r="LU989" s="12"/>
      <c r="LV989" s="12"/>
      <c r="LW989" s="12"/>
      <c r="LX989" s="12"/>
      <c r="LY989" s="12"/>
      <c r="LZ989" s="12"/>
      <c r="MA989" s="12"/>
      <c r="MB989" s="12"/>
      <c r="MC989" s="12"/>
      <c r="MD989" s="12"/>
      <c r="ME989" s="12"/>
      <c r="MF989" s="12"/>
      <c r="MG989" s="12"/>
      <c r="MH989" s="12"/>
      <c r="MI989" s="12"/>
      <c r="MJ989" s="12"/>
      <c r="MK989" s="12"/>
      <c r="ML989" s="12"/>
      <c r="MM989" s="12"/>
      <c r="MN989" s="12"/>
      <c r="MO989" s="12"/>
      <c r="MP989" s="12"/>
      <c r="MQ989" s="12"/>
      <c r="MR989" s="12"/>
      <c r="MS989" s="12"/>
      <c r="MT989" s="12"/>
      <c r="MU989" s="12"/>
      <c r="MV989" s="12"/>
      <c r="MW989" s="12"/>
      <c r="MX989" s="12"/>
      <c r="MY989" s="12"/>
      <c r="MZ989" s="12"/>
      <c r="NA989" s="12"/>
      <c r="NB989" s="12"/>
      <c r="NC989" s="12"/>
      <c r="ND989" s="12"/>
      <c r="NE989" s="12"/>
      <c r="NF989" s="12"/>
      <c r="NG989" s="12"/>
      <c r="NH989" s="12"/>
      <c r="NI989" s="12"/>
      <c r="NJ989" s="12"/>
      <c r="NK989" s="12"/>
      <c r="NL989" s="12"/>
      <c r="NM989" s="12"/>
      <c r="NN989" s="12"/>
      <c r="NO989" s="12"/>
      <c r="NP989" s="12"/>
      <c r="NQ989" s="12"/>
      <c r="NR989" s="12"/>
      <c r="NS989" s="12"/>
      <c r="NT989" s="12"/>
      <c r="NU989" s="12"/>
      <c r="NV989" s="12"/>
      <c r="NW989" s="12"/>
      <c r="NX989" s="12"/>
      <c r="NY989" s="12"/>
      <c r="NZ989" s="12"/>
      <c r="OA989" s="12"/>
      <c r="OB989" s="12"/>
      <c r="OC989" s="12"/>
      <c r="OD989" s="12"/>
      <c r="OE989" s="12"/>
      <c r="OF989" s="12"/>
      <c r="OG989" s="12"/>
      <c r="OH989" s="12"/>
      <c r="OI989" s="12"/>
      <c r="OJ989" s="12"/>
      <c r="OK989" s="12"/>
      <c r="OL989" s="12"/>
      <c r="OM989" s="12"/>
      <c r="ON989" s="12"/>
      <c r="OO989" s="12"/>
      <c r="OP989" s="12"/>
      <c r="OQ989" s="12"/>
      <c r="OR989" s="12"/>
      <c r="OS989" s="12"/>
      <c r="OT989" s="12"/>
      <c r="OU989" s="12"/>
      <c r="OV989" s="12"/>
      <c r="OW989" s="12"/>
      <c r="OX989" s="12"/>
      <c r="OY989" s="12"/>
      <c r="OZ989" s="12"/>
      <c r="PA989" s="12"/>
      <c r="PB989" s="12"/>
      <c r="PC989" s="12"/>
      <c r="PD989" s="12"/>
      <c r="PE989" s="12"/>
      <c r="PF989" s="12"/>
      <c r="PG989" s="12"/>
      <c r="PH989" s="12"/>
      <c r="PI989" s="12"/>
      <c r="PJ989" s="12"/>
      <c r="PK989" s="12"/>
      <c r="PL989" s="12"/>
      <c r="PM989" s="12"/>
      <c r="PN989" s="12"/>
      <c r="PO989" s="12"/>
      <c r="PP989" s="12"/>
    </row>
    <row r="990">
      <c r="A990" s="452"/>
      <c r="B990" s="45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  <c r="HT990" s="12"/>
      <c r="HU990" s="12"/>
      <c r="HV990" s="12"/>
      <c r="HW990" s="12"/>
      <c r="HX990" s="12"/>
      <c r="HY990" s="12"/>
      <c r="HZ990" s="12"/>
      <c r="IA990" s="12"/>
      <c r="IB990" s="12"/>
      <c r="IC990" s="12"/>
      <c r="ID990" s="12"/>
      <c r="IE990" s="12"/>
      <c r="IF990" s="12"/>
      <c r="IG990" s="12"/>
      <c r="IH990" s="12"/>
      <c r="II990" s="12"/>
      <c r="IJ990" s="12"/>
      <c r="IK990" s="12"/>
      <c r="IL990" s="12"/>
      <c r="IM990" s="12"/>
      <c r="IN990" s="12"/>
      <c r="IO990" s="12"/>
      <c r="IP990" s="12"/>
      <c r="IQ990" s="12"/>
      <c r="IR990" s="12"/>
      <c r="IS990" s="12"/>
      <c r="IT990" s="12"/>
      <c r="IU990" s="12"/>
      <c r="IV990" s="12"/>
      <c r="IW990" s="12"/>
      <c r="IX990" s="12"/>
      <c r="IY990" s="12"/>
      <c r="IZ990" s="12"/>
      <c r="JA990" s="12"/>
      <c r="JB990" s="12"/>
      <c r="JC990" s="12"/>
      <c r="JD990" s="12"/>
      <c r="JE990" s="12"/>
      <c r="JF990" s="12"/>
      <c r="JG990" s="12"/>
      <c r="JH990" s="12"/>
      <c r="JI990" s="12"/>
      <c r="JJ990" s="12"/>
      <c r="JK990" s="12"/>
      <c r="JL990" s="12"/>
      <c r="JM990" s="12"/>
      <c r="JN990" s="12"/>
      <c r="JO990" s="12"/>
      <c r="JP990" s="12"/>
      <c r="JQ990" s="12"/>
      <c r="JR990" s="12"/>
      <c r="JS990" s="12"/>
      <c r="JT990" s="12"/>
      <c r="JU990" s="12"/>
      <c r="JV990" s="12"/>
      <c r="JW990" s="12"/>
      <c r="JX990" s="12"/>
      <c r="JY990" s="12"/>
      <c r="JZ990" s="12"/>
      <c r="KA990" s="12"/>
      <c r="KB990" s="12"/>
      <c r="KC990" s="12"/>
      <c r="KD990" s="12"/>
      <c r="KE990" s="12"/>
      <c r="KF990" s="12"/>
      <c r="KG990" s="12"/>
      <c r="KH990" s="12"/>
      <c r="KI990" s="12"/>
      <c r="KJ990" s="12"/>
      <c r="KK990" s="12"/>
      <c r="KL990" s="12"/>
      <c r="KM990" s="12"/>
      <c r="KN990" s="12"/>
      <c r="KO990" s="12"/>
      <c r="KP990" s="12"/>
      <c r="KQ990" s="12"/>
      <c r="KR990" s="12"/>
      <c r="KS990" s="12"/>
      <c r="KT990" s="12"/>
      <c r="KU990" s="12"/>
      <c r="KV990" s="12"/>
      <c r="KW990" s="12"/>
      <c r="KX990" s="12"/>
      <c r="KY990" s="12"/>
      <c r="KZ990" s="12"/>
      <c r="LA990" s="12"/>
      <c r="LB990" s="12"/>
      <c r="LC990" s="12"/>
      <c r="LD990" s="12"/>
      <c r="LE990" s="12"/>
      <c r="LF990" s="12"/>
      <c r="LG990" s="12"/>
      <c r="LH990" s="12"/>
      <c r="LI990" s="12"/>
      <c r="LJ990" s="12"/>
      <c r="LK990" s="12"/>
      <c r="LL990" s="12"/>
      <c r="LM990" s="12"/>
      <c r="LN990" s="12"/>
      <c r="LO990" s="12"/>
      <c r="LP990" s="12"/>
      <c r="LQ990" s="12"/>
      <c r="LR990" s="12"/>
      <c r="LS990" s="12"/>
      <c r="LT990" s="12"/>
      <c r="LU990" s="12"/>
      <c r="LV990" s="12"/>
      <c r="LW990" s="12"/>
      <c r="LX990" s="12"/>
      <c r="LY990" s="12"/>
      <c r="LZ990" s="12"/>
      <c r="MA990" s="12"/>
      <c r="MB990" s="12"/>
      <c r="MC990" s="12"/>
      <c r="MD990" s="12"/>
      <c r="ME990" s="12"/>
      <c r="MF990" s="12"/>
      <c r="MG990" s="12"/>
      <c r="MH990" s="12"/>
      <c r="MI990" s="12"/>
      <c r="MJ990" s="12"/>
      <c r="MK990" s="12"/>
      <c r="ML990" s="12"/>
      <c r="MM990" s="12"/>
      <c r="MN990" s="12"/>
      <c r="MO990" s="12"/>
      <c r="MP990" s="12"/>
      <c r="MQ990" s="12"/>
      <c r="MR990" s="12"/>
      <c r="MS990" s="12"/>
      <c r="MT990" s="12"/>
      <c r="MU990" s="12"/>
      <c r="MV990" s="12"/>
      <c r="MW990" s="12"/>
      <c r="MX990" s="12"/>
      <c r="MY990" s="12"/>
      <c r="MZ990" s="12"/>
      <c r="NA990" s="12"/>
      <c r="NB990" s="12"/>
      <c r="NC990" s="12"/>
      <c r="ND990" s="12"/>
      <c r="NE990" s="12"/>
      <c r="NF990" s="12"/>
      <c r="NG990" s="12"/>
      <c r="NH990" s="12"/>
      <c r="NI990" s="12"/>
      <c r="NJ990" s="12"/>
      <c r="NK990" s="12"/>
      <c r="NL990" s="12"/>
      <c r="NM990" s="12"/>
      <c r="NN990" s="12"/>
      <c r="NO990" s="12"/>
      <c r="NP990" s="12"/>
      <c r="NQ990" s="12"/>
      <c r="NR990" s="12"/>
      <c r="NS990" s="12"/>
      <c r="NT990" s="12"/>
      <c r="NU990" s="12"/>
      <c r="NV990" s="12"/>
      <c r="NW990" s="12"/>
      <c r="NX990" s="12"/>
      <c r="NY990" s="12"/>
      <c r="NZ990" s="12"/>
      <c r="OA990" s="12"/>
      <c r="OB990" s="12"/>
      <c r="OC990" s="12"/>
      <c r="OD990" s="12"/>
      <c r="OE990" s="12"/>
      <c r="OF990" s="12"/>
      <c r="OG990" s="12"/>
      <c r="OH990" s="12"/>
      <c r="OI990" s="12"/>
      <c r="OJ990" s="12"/>
      <c r="OK990" s="12"/>
      <c r="OL990" s="12"/>
      <c r="OM990" s="12"/>
      <c r="ON990" s="12"/>
      <c r="OO990" s="12"/>
      <c r="OP990" s="12"/>
      <c r="OQ990" s="12"/>
      <c r="OR990" s="12"/>
      <c r="OS990" s="12"/>
      <c r="OT990" s="12"/>
      <c r="OU990" s="12"/>
      <c r="OV990" s="12"/>
      <c r="OW990" s="12"/>
      <c r="OX990" s="12"/>
      <c r="OY990" s="12"/>
      <c r="OZ990" s="12"/>
      <c r="PA990" s="12"/>
      <c r="PB990" s="12"/>
      <c r="PC990" s="12"/>
      <c r="PD990" s="12"/>
      <c r="PE990" s="12"/>
      <c r="PF990" s="12"/>
      <c r="PG990" s="12"/>
      <c r="PH990" s="12"/>
      <c r="PI990" s="12"/>
      <c r="PJ990" s="12"/>
      <c r="PK990" s="12"/>
      <c r="PL990" s="12"/>
      <c r="PM990" s="12"/>
      <c r="PN990" s="12"/>
      <c r="PO990" s="12"/>
      <c r="PP990" s="12"/>
    </row>
    <row r="991">
      <c r="A991" s="452"/>
      <c r="B991" s="45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  <c r="HT991" s="12"/>
      <c r="HU991" s="12"/>
      <c r="HV991" s="12"/>
      <c r="HW991" s="12"/>
      <c r="HX991" s="12"/>
      <c r="HY991" s="12"/>
      <c r="HZ991" s="12"/>
      <c r="IA991" s="12"/>
      <c r="IB991" s="12"/>
      <c r="IC991" s="12"/>
      <c r="ID991" s="12"/>
      <c r="IE991" s="12"/>
      <c r="IF991" s="12"/>
      <c r="IG991" s="12"/>
      <c r="IH991" s="12"/>
      <c r="II991" s="12"/>
      <c r="IJ991" s="12"/>
      <c r="IK991" s="12"/>
      <c r="IL991" s="12"/>
      <c r="IM991" s="12"/>
      <c r="IN991" s="12"/>
      <c r="IO991" s="12"/>
      <c r="IP991" s="12"/>
      <c r="IQ991" s="12"/>
      <c r="IR991" s="12"/>
      <c r="IS991" s="12"/>
      <c r="IT991" s="12"/>
      <c r="IU991" s="12"/>
      <c r="IV991" s="12"/>
      <c r="IW991" s="12"/>
      <c r="IX991" s="12"/>
      <c r="IY991" s="12"/>
      <c r="IZ991" s="12"/>
      <c r="JA991" s="12"/>
      <c r="JB991" s="12"/>
      <c r="JC991" s="12"/>
      <c r="JD991" s="12"/>
      <c r="JE991" s="12"/>
      <c r="JF991" s="12"/>
      <c r="JG991" s="12"/>
      <c r="JH991" s="12"/>
      <c r="JI991" s="12"/>
      <c r="JJ991" s="12"/>
      <c r="JK991" s="12"/>
      <c r="JL991" s="12"/>
      <c r="JM991" s="12"/>
      <c r="JN991" s="12"/>
      <c r="JO991" s="12"/>
      <c r="JP991" s="12"/>
      <c r="JQ991" s="12"/>
      <c r="JR991" s="12"/>
      <c r="JS991" s="12"/>
      <c r="JT991" s="12"/>
      <c r="JU991" s="12"/>
      <c r="JV991" s="12"/>
      <c r="JW991" s="12"/>
      <c r="JX991" s="12"/>
      <c r="JY991" s="12"/>
      <c r="JZ991" s="12"/>
      <c r="KA991" s="12"/>
      <c r="KB991" s="12"/>
      <c r="KC991" s="12"/>
      <c r="KD991" s="12"/>
      <c r="KE991" s="12"/>
      <c r="KF991" s="12"/>
      <c r="KG991" s="12"/>
      <c r="KH991" s="12"/>
      <c r="KI991" s="12"/>
      <c r="KJ991" s="12"/>
      <c r="KK991" s="12"/>
      <c r="KL991" s="12"/>
      <c r="KM991" s="12"/>
      <c r="KN991" s="12"/>
      <c r="KO991" s="12"/>
      <c r="KP991" s="12"/>
      <c r="KQ991" s="12"/>
      <c r="KR991" s="12"/>
      <c r="KS991" s="12"/>
      <c r="KT991" s="12"/>
      <c r="KU991" s="12"/>
      <c r="KV991" s="12"/>
      <c r="KW991" s="12"/>
      <c r="KX991" s="12"/>
      <c r="KY991" s="12"/>
      <c r="KZ991" s="12"/>
      <c r="LA991" s="12"/>
      <c r="LB991" s="12"/>
      <c r="LC991" s="12"/>
      <c r="LD991" s="12"/>
      <c r="LE991" s="12"/>
      <c r="LF991" s="12"/>
      <c r="LG991" s="12"/>
      <c r="LH991" s="12"/>
      <c r="LI991" s="12"/>
      <c r="LJ991" s="12"/>
      <c r="LK991" s="12"/>
      <c r="LL991" s="12"/>
      <c r="LM991" s="12"/>
      <c r="LN991" s="12"/>
      <c r="LO991" s="12"/>
      <c r="LP991" s="12"/>
      <c r="LQ991" s="12"/>
      <c r="LR991" s="12"/>
      <c r="LS991" s="12"/>
      <c r="LT991" s="12"/>
      <c r="LU991" s="12"/>
      <c r="LV991" s="12"/>
      <c r="LW991" s="12"/>
      <c r="LX991" s="12"/>
      <c r="LY991" s="12"/>
      <c r="LZ991" s="12"/>
      <c r="MA991" s="12"/>
      <c r="MB991" s="12"/>
      <c r="MC991" s="12"/>
      <c r="MD991" s="12"/>
      <c r="ME991" s="12"/>
      <c r="MF991" s="12"/>
      <c r="MG991" s="12"/>
      <c r="MH991" s="12"/>
      <c r="MI991" s="12"/>
      <c r="MJ991" s="12"/>
      <c r="MK991" s="12"/>
      <c r="ML991" s="12"/>
      <c r="MM991" s="12"/>
      <c r="MN991" s="12"/>
      <c r="MO991" s="12"/>
      <c r="MP991" s="12"/>
      <c r="MQ991" s="12"/>
      <c r="MR991" s="12"/>
      <c r="MS991" s="12"/>
      <c r="MT991" s="12"/>
      <c r="MU991" s="12"/>
      <c r="MV991" s="12"/>
      <c r="MW991" s="12"/>
      <c r="MX991" s="12"/>
      <c r="MY991" s="12"/>
      <c r="MZ991" s="12"/>
      <c r="NA991" s="12"/>
      <c r="NB991" s="12"/>
      <c r="NC991" s="12"/>
      <c r="ND991" s="12"/>
      <c r="NE991" s="12"/>
      <c r="NF991" s="12"/>
      <c r="NG991" s="12"/>
      <c r="NH991" s="12"/>
      <c r="NI991" s="12"/>
      <c r="NJ991" s="12"/>
      <c r="NK991" s="12"/>
      <c r="NL991" s="12"/>
      <c r="NM991" s="12"/>
      <c r="NN991" s="12"/>
      <c r="NO991" s="12"/>
      <c r="NP991" s="12"/>
      <c r="NQ991" s="12"/>
      <c r="NR991" s="12"/>
      <c r="NS991" s="12"/>
      <c r="NT991" s="12"/>
      <c r="NU991" s="12"/>
      <c r="NV991" s="12"/>
      <c r="NW991" s="12"/>
      <c r="NX991" s="12"/>
      <c r="NY991" s="12"/>
      <c r="NZ991" s="12"/>
      <c r="OA991" s="12"/>
      <c r="OB991" s="12"/>
      <c r="OC991" s="12"/>
      <c r="OD991" s="12"/>
      <c r="OE991" s="12"/>
      <c r="OF991" s="12"/>
      <c r="OG991" s="12"/>
      <c r="OH991" s="12"/>
      <c r="OI991" s="12"/>
      <c r="OJ991" s="12"/>
      <c r="OK991" s="12"/>
      <c r="OL991" s="12"/>
      <c r="OM991" s="12"/>
      <c r="ON991" s="12"/>
      <c r="OO991" s="12"/>
      <c r="OP991" s="12"/>
      <c r="OQ991" s="12"/>
      <c r="OR991" s="12"/>
      <c r="OS991" s="12"/>
      <c r="OT991" s="12"/>
      <c r="OU991" s="12"/>
      <c r="OV991" s="12"/>
      <c r="OW991" s="12"/>
      <c r="OX991" s="12"/>
      <c r="OY991" s="12"/>
      <c r="OZ991" s="12"/>
      <c r="PA991" s="12"/>
      <c r="PB991" s="12"/>
      <c r="PC991" s="12"/>
      <c r="PD991" s="12"/>
      <c r="PE991" s="12"/>
      <c r="PF991" s="12"/>
      <c r="PG991" s="12"/>
      <c r="PH991" s="12"/>
      <c r="PI991" s="12"/>
      <c r="PJ991" s="12"/>
      <c r="PK991" s="12"/>
      <c r="PL991" s="12"/>
      <c r="PM991" s="12"/>
      <c r="PN991" s="12"/>
      <c r="PO991" s="12"/>
      <c r="PP991" s="12"/>
    </row>
    <row r="992">
      <c r="A992" s="452"/>
      <c r="B992" s="45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  <c r="HN992" s="12"/>
      <c r="HO992" s="12"/>
      <c r="HP992" s="12"/>
      <c r="HQ992" s="12"/>
      <c r="HR992" s="12"/>
      <c r="HS992" s="12"/>
      <c r="HT992" s="12"/>
      <c r="HU992" s="12"/>
      <c r="HV992" s="12"/>
      <c r="HW992" s="12"/>
      <c r="HX992" s="12"/>
      <c r="HY992" s="12"/>
      <c r="HZ992" s="12"/>
      <c r="IA992" s="12"/>
      <c r="IB992" s="12"/>
      <c r="IC992" s="12"/>
      <c r="ID992" s="12"/>
      <c r="IE992" s="12"/>
      <c r="IF992" s="12"/>
      <c r="IG992" s="12"/>
      <c r="IH992" s="12"/>
      <c r="II992" s="12"/>
      <c r="IJ992" s="12"/>
      <c r="IK992" s="12"/>
      <c r="IL992" s="12"/>
      <c r="IM992" s="12"/>
      <c r="IN992" s="12"/>
      <c r="IO992" s="12"/>
      <c r="IP992" s="12"/>
      <c r="IQ992" s="12"/>
      <c r="IR992" s="12"/>
      <c r="IS992" s="12"/>
      <c r="IT992" s="12"/>
      <c r="IU992" s="12"/>
      <c r="IV992" s="12"/>
      <c r="IW992" s="12"/>
      <c r="IX992" s="12"/>
      <c r="IY992" s="12"/>
      <c r="IZ992" s="12"/>
      <c r="JA992" s="12"/>
      <c r="JB992" s="12"/>
      <c r="JC992" s="12"/>
      <c r="JD992" s="12"/>
      <c r="JE992" s="12"/>
      <c r="JF992" s="12"/>
      <c r="JG992" s="12"/>
      <c r="JH992" s="12"/>
      <c r="JI992" s="12"/>
      <c r="JJ992" s="12"/>
      <c r="JK992" s="12"/>
      <c r="JL992" s="12"/>
      <c r="JM992" s="12"/>
      <c r="JN992" s="12"/>
      <c r="JO992" s="12"/>
      <c r="JP992" s="12"/>
      <c r="JQ992" s="12"/>
      <c r="JR992" s="12"/>
      <c r="JS992" s="12"/>
      <c r="JT992" s="12"/>
      <c r="JU992" s="12"/>
      <c r="JV992" s="12"/>
      <c r="JW992" s="12"/>
      <c r="JX992" s="12"/>
      <c r="JY992" s="12"/>
      <c r="JZ992" s="12"/>
      <c r="KA992" s="12"/>
      <c r="KB992" s="12"/>
      <c r="KC992" s="12"/>
      <c r="KD992" s="12"/>
      <c r="KE992" s="12"/>
      <c r="KF992" s="12"/>
      <c r="KG992" s="12"/>
      <c r="KH992" s="12"/>
      <c r="KI992" s="12"/>
      <c r="KJ992" s="12"/>
      <c r="KK992" s="12"/>
      <c r="KL992" s="12"/>
      <c r="KM992" s="12"/>
      <c r="KN992" s="12"/>
      <c r="KO992" s="12"/>
      <c r="KP992" s="12"/>
      <c r="KQ992" s="12"/>
      <c r="KR992" s="12"/>
      <c r="KS992" s="12"/>
      <c r="KT992" s="12"/>
      <c r="KU992" s="12"/>
      <c r="KV992" s="12"/>
      <c r="KW992" s="12"/>
      <c r="KX992" s="12"/>
      <c r="KY992" s="12"/>
      <c r="KZ992" s="12"/>
      <c r="LA992" s="12"/>
      <c r="LB992" s="12"/>
      <c r="LC992" s="12"/>
      <c r="LD992" s="12"/>
      <c r="LE992" s="12"/>
      <c r="LF992" s="12"/>
      <c r="LG992" s="12"/>
      <c r="LH992" s="12"/>
      <c r="LI992" s="12"/>
      <c r="LJ992" s="12"/>
      <c r="LK992" s="12"/>
      <c r="LL992" s="12"/>
      <c r="LM992" s="12"/>
      <c r="LN992" s="12"/>
      <c r="LO992" s="12"/>
      <c r="LP992" s="12"/>
      <c r="LQ992" s="12"/>
      <c r="LR992" s="12"/>
      <c r="LS992" s="12"/>
      <c r="LT992" s="12"/>
      <c r="LU992" s="12"/>
      <c r="LV992" s="12"/>
      <c r="LW992" s="12"/>
      <c r="LX992" s="12"/>
      <c r="LY992" s="12"/>
      <c r="LZ992" s="12"/>
      <c r="MA992" s="12"/>
      <c r="MB992" s="12"/>
      <c r="MC992" s="12"/>
      <c r="MD992" s="12"/>
      <c r="ME992" s="12"/>
      <c r="MF992" s="12"/>
      <c r="MG992" s="12"/>
      <c r="MH992" s="12"/>
      <c r="MI992" s="12"/>
      <c r="MJ992" s="12"/>
      <c r="MK992" s="12"/>
      <c r="ML992" s="12"/>
      <c r="MM992" s="12"/>
      <c r="MN992" s="12"/>
      <c r="MO992" s="12"/>
      <c r="MP992" s="12"/>
      <c r="MQ992" s="12"/>
      <c r="MR992" s="12"/>
      <c r="MS992" s="12"/>
      <c r="MT992" s="12"/>
      <c r="MU992" s="12"/>
      <c r="MV992" s="12"/>
      <c r="MW992" s="12"/>
      <c r="MX992" s="12"/>
      <c r="MY992" s="12"/>
      <c r="MZ992" s="12"/>
      <c r="NA992" s="12"/>
      <c r="NB992" s="12"/>
      <c r="NC992" s="12"/>
      <c r="ND992" s="12"/>
      <c r="NE992" s="12"/>
      <c r="NF992" s="12"/>
      <c r="NG992" s="12"/>
      <c r="NH992" s="12"/>
      <c r="NI992" s="12"/>
      <c r="NJ992" s="12"/>
      <c r="NK992" s="12"/>
      <c r="NL992" s="12"/>
      <c r="NM992" s="12"/>
      <c r="NN992" s="12"/>
      <c r="NO992" s="12"/>
      <c r="NP992" s="12"/>
      <c r="NQ992" s="12"/>
      <c r="NR992" s="12"/>
      <c r="NS992" s="12"/>
      <c r="NT992" s="12"/>
      <c r="NU992" s="12"/>
      <c r="NV992" s="12"/>
      <c r="NW992" s="12"/>
      <c r="NX992" s="12"/>
      <c r="NY992" s="12"/>
      <c r="NZ992" s="12"/>
      <c r="OA992" s="12"/>
      <c r="OB992" s="12"/>
      <c r="OC992" s="12"/>
      <c r="OD992" s="12"/>
      <c r="OE992" s="12"/>
      <c r="OF992" s="12"/>
      <c r="OG992" s="12"/>
      <c r="OH992" s="12"/>
      <c r="OI992" s="12"/>
      <c r="OJ992" s="12"/>
      <c r="OK992" s="12"/>
      <c r="OL992" s="12"/>
      <c r="OM992" s="12"/>
      <c r="ON992" s="12"/>
      <c r="OO992" s="12"/>
      <c r="OP992" s="12"/>
      <c r="OQ992" s="12"/>
      <c r="OR992" s="12"/>
      <c r="OS992" s="12"/>
      <c r="OT992" s="12"/>
      <c r="OU992" s="12"/>
      <c r="OV992" s="12"/>
      <c r="OW992" s="12"/>
      <c r="OX992" s="12"/>
      <c r="OY992" s="12"/>
      <c r="OZ992" s="12"/>
      <c r="PA992" s="12"/>
      <c r="PB992" s="12"/>
      <c r="PC992" s="12"/>
      <c r="PD992" s="12"/>
      <c r="PE992" s="12"/>
      <c r="PF992" s="12"/>
      <c r="PG992" s="12"/>
      <c r="PH992" s="12"/>
      <c r="PI992" s="12"/>
      <c r="PJ992" s="12"/>
      <c r="PK992" s="12"/>
      <c r="PL992" s="12"/>
      <c r="PM992" s="12"/>
      <c r="PN992" s="12"/>
      <c r="PO992" s="12"/>
      <c r="PP992" s="12"/>
    </row>
    <row r="993">
      <c r="A993" s="452"/>
      <c r="B993" s="45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R993" s="12"/>
      <c r="ES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12"/>
      <c r="FX993" s="12"/>
      <c r="FY993" s="12"/>
      <c r="FZ993" s="12"/>
      <c r="GA993" s="12"/>
      <c r="GB993" s="12"/>
      <c r="GC993" s="12"/>
      <c r="GD993" s="12"/>
      <c r="GE993" s="12"/>
      <c r="GF993" s="12"/>
      <c r="GG993" s="12"/>
      <c r="GH993" s="12"/>
      <c r="GI993" s="12"/>
      <c r="GJ993" s="12"/>
      <c r="GK993" s="12"/>
      <c r="GL993" s="12"/>
      <c r="GM993" s="12"/>
      <c r="GN993" s="12"/>
      <c r="GO993" s="12"/>
      <c r="GP993" s="12"/>
      <c r="GQ993" s="12"/>
      <c r="GR993" s="12"/>
      <c r="GS993" s="12"/>
      <c r="GT993" s="12"/>
      <c r="GU993" s="12"/>
      <c r="GV993" s="12"/>
      <c r="GW993" s="12"/>
      <c r="GX993" s="12"/>
      <c r="GY993" s="12"/>
      <c r="GZ993" s="12"/>
      <c r="HA993" s="12"/>
      <c r="HB993" s="12"/>
      <c r="HC993" s="12"/>
      <c r="HD993" s="12"/>
      <c r="HE993" s="12"/>
      <c r="HF993" s="12"/>
      <c r="HG993" s="12"/>
      <c r="HH993" s="12"/>
      <c r="HI993" s="12"/>
      <c r="HJ993" s="12"/>
      <c r="HK993" s="12"/>
      <c r="HL993" s="12"/>
      <c r="HM993" s="12"/>
      <c r="HN993" s="12"/>
      <c r="HO993" s="12"/>
      <c r="HP993" s="12"/>
      <c r="HQ993" s="12"/>
      <c r="HR993" s="12"/>
      <c r="HS993" s="12"/>
      <c r="HT993" s="12"/>
      <c r="HU993" s="12"/>
      <c r="HV993" s="12"/>
      <c r="HW993" s="12"/>
      <c r="HX993" s="12"/>
      <c r="HY993" s="12"/>
      <c r="HZ993" s="12"/>
      <c r="IA993" s="12"/>
      <c r="IB993" s="12"/>
      <c r="IC993" s="12"/>
      <c r="ID993" s="12"/>
      <c r="IE993" s="12"/>
      <c r="IF993" s="12"/>
      <c r="IG993" s="12"/>
      <c r="IH993" s="12"/>
      <c r="II993" s="12"/>
      <c r="IJ993" s="12"/>
      <c r="IK993" s="12"/>
      <c r="IL993" s="12"/>
      <c r="IM993" s="12"/>
      <c r="IN993" s="12"/>
      <c r="IO993" s="12"/>
      <c r="IP993" s="12"/>
      <c r="IQ993" s="12"/>
      <c r="IR993" s="12"/>
      <c r="IS993" s="12"/>
      <c r="IT993" s="12"/>
      <c r="IU993" s="12"/>
      <c r="IV993" s="12"/>
      <c r="IW993" s="12"/>
      <c r="IX993" s="12"/>
      <c r="IY993" s="12"/>
      <c r="IZ993" s="12"/>
      <c r="JA993" s="12"/>
      <c r="JB993" s="12"/>
      <c r="JC993" s="12"/>
      <c r="JD993" s="12"/>
      <c r="JE993" s="12"/>
      <c r="JF993" s="12"/>
      <c r="JG993" s="12"/>
      <c r="JH993" s="12"/>
      <c r="JI993" s="12"/>
      <c r="JJ993" s="12"/>
      <c r="JK993" s="12"/>
      <c r="JL993" s="12"/>
      <c r="JM993" s="12"/>
      <c r="JN993" s="12"/>
      <c r="JO993" s="12"/>
      <c r="JP993" s="12"/>
      <c r="JQ993" s="12"/>
      <c r="JR993" s="12"/>
      <c r="JS993" s="12"/>
      <c r="JT993" s="12"/>
      <c r="JU993" s="12"/>
      <c r="JV993" s="12"/>
      <c r="JW993" s="12"/>
      <c r="JX993" s="12"/>
      <c r="JY993" s="12"/>
      <c r="JZ993" s="12"/>
      <c r="KA993" s="12"/>
      <c r="KB993" s="12"/>
      <c r="KC993" s="12"/>
      <c r="KD993" s="12"/>
      <c r="KE993" s="12"/>
      <c r="KF993" s="12"/>
      <c r="KG993" s="12"/>
      <c r="KH993" s="12"/>
      <c r="KI993" s="12"/>
      <c r="KJ993" s="12"/>
      <c r="KK993" s="12"/>
      <c r="KL993" s="12"/>
      <c r="KM993" s="12"/>
      <c r="KN993" s="12"/>
      <c r="KO993" s="12"/>
      <c r="KP993" s="12"/>
      <c r="KQ993" s="12"/>
      <c r="KR993" s="12"/>
      <c r="KS993" s="12"/>
      <c r="KT993" s="12"/>
      <c r="KU993" s="12"/>
      <c r="KV993" s="12"/>
      <c r="KW993" s="12"/>
      <c r="KX993" s="12"/>
      <c r="KY993" s="12"/>
      <c r="KZ993" s="12"/>
      <c r="LA993" s="12"/>
      <c r="LB993" s="12"/>
      <c r="LC993" s="12"/>
      <c r="LD993" s="12"/>
      <c r="LE993" s="12"/>
      <c r="LF993" s="12"/>
      <c r="LG993" s="12"/>
      <c r="LH993" s="12"/>
      <c r="LI993" s="12"/>
      <c r="LJ993" s="12"/>
      <c r="LK993" s="12"/>
      <c r="LL993" s="12"/>
      <c r="LM993" s="12"/>
      <c r="LN993" s="12"/>
      <c r="LO993" s="12"/>
      <c r="LP993" s="12"/>
      <c r="LQ993" s="12"/>
      <c r="LR993" s="12"/>
      <c r="LS993" s="12"/>
      <c r="LT993" s="12"/>
      <c r="LU993" s="12"/>
      <c r="LV993" s="12"/>
      <c r="LW993" s="12"/>
      <c r="LX993" s="12"/>
      <c r="LY993" s="12"/>
      <c r="LZ993" s="12"/>
      <c r="MA993" s="12"/>
      <c r="MB993" s="12"/>
      <c r="MC993" s="12"/>
      <c r="MD993" s="12"/>
      <c r="ME993" s="12"/>
      <c r="MF993" s="12"/>
      <c r="MG993" s="12"/>
      <c r="MH993" s="12"/>
      <c r="MI993" s="12"/>
      <c r="MJ993" s="12"/>
      <c r="MK993" s="12"/>
      <c r="ML993" s="12"/>
      <c r="MM993" s="12"/>
      <c r="MN993" s="12"/>
      <c r="MO993" s="12"/>
      <c r="MP993" s="12"/>
      <c r="MQ993" s="12"/>
      <c r="MR993" s="12"/>
      <c r="MS993" s="12"/>
      <c r="MT993" s="12"/>
      <c r="MU993" s="12"/>
      <c r="MV993" s="12"/>
      <c r="MW993" s="12"/>
      <c r="MX993" s="12"/>
      <c r="MY993" s="12"/>
      <c r="MZ993" s="12"/>
      <c r="NA993" s="12"/>
      <c r="NB993" s="12"/>
      <c r="NC993" s="12"/>
      <c r="ND993" s="12"/>
      <c r="NE993" s="12"/>
      <c r="NF993" s="12"/>
      <c r="NG993" s="12"/>
      <c r="NH993" s="12"/>
      <c r="NI993" s="12"/>
      <c r="NJ993" s="12"/>
      <c r="NK993" s="12"/>
      <c r="NL993" s="12"/>
      <c r="NM993" s="12"/>
      <c r="NN993" s="12"/>
      <c r="NO993" s="12"/>
      <c r="NP993" s="12"/>
      <c r="NQ993" s="12"/>
      <c r="NR993" s="12"/>
      <c r="NS993" s="12"/>
      <c r="NT993" s="12"/>
      <c r="NU993" s="12"/>
      <c r="NV993" s="12"/>
      <c r="NW993" s="12"/>
      <c r="NX993" s="12"/>
      <c r="NY993" s="12"/>
      <c r="NZ993" s="12"/>
      <c r="OA993" s="12"/>
      <c r="OB993" s="12"/>
      <c r="OC993" s="12"/>
      <c r="OD993" s="12"/>
      <c r="OE993" s="12"/>
      <c r="OF993" s="12"/>
      <c r="OG993" s="12"/>
      <c r="OH993" s="12"/>
      <c r="OI993" s="12"/>
      <c r="OJ993" s="12"/>
      <c r="OK993" s="12"/>
      <c r="OL993" s="12"/>
      <c r="OM993" s="12"/>
      <c r="ON993" s="12"/>
      <c r="OO993" s="12"/>
      <c r="OP993" s="12"/>
      <c r="OQ993" s="12"/>
      <c r="OR993" s="12"/>
      <c r="OS993" s="12"/>
      <c r="OT993" s="12"/>
      <c r="OU993" s="12"/>
      <c r="OV993" s="12"/>
      <c r="OW993" s="12"/>
      <c r="OX993" s="12"/>
      <c r="OY993" s="12"/>
      <c r="OZ993" s="12"/>
      <c r="PA993" s="12"/>
      <c r="PB993" s="12"/>
      <c r="PC993" s="12"/>
      <c r="PD993" s="12"/>
      <c r="PE993" s="12"/>
      <c r="PF993" s="12"/>
      <c r="PG993" s="12"/>
      <c r="PH993" s="12"/>
      <c r="PI993" s="12"/>
      <c r="PJ993" s="12"/>
      <c r="PK993" s="12"/>
      <c r="PL993" s="12"/>
      <c r="PM993" s="12"/>
      <c r="PN993" s="12"/>
      <c r="PO993" s="12"/>
      <c r="PP993" s="12"/>
    </row>
    <row r="994">
      <c r="A994" s="452"/>
      <c r="B994" s="45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  <c r="IB994" s="12"/>
      <c r="IC994" s="12"/>
      <c r="ID994" s="12"/>
      <c r="IE994" s="12"/>
      <c r="IF994" s="12"/>
      <c r="IG994" s="12"/>
      <c r="IH994" s="12"/>
      <c r="II994" s="12"/>
      <c r="IJ994" s="12"/>
      <c r="IK994" s="12"/>
      <c r="IL994" s="12"/>
      <c r="IM994" s="12"/>
      <c r="IN994" s="12"/>
      <c r="IO994" s="12"/>
      <c r="IP994" s="12"/>
      <c r="IQ994" s="12"/>
      <c r="IR994" s="12"/>
      <c r="IS994" s="12"/>
      <c r="IT994" s="12"/>
      <c r="IU994" s="12"/>
      <c r="IV994" s="12"/>
      <c r="IW994" s="12"/>
      <c r="IX994" s="12"/>
      <c r="IY994" s="12"/>
      <c r="IZ994" s="12"/>
      <c r="JA994" s="12"/>
      <c r="JB994" s="12"/>
      <c r="JC994" s="12"/>
      <c r="JD994" s="12"/>
      <c r="JE994" s="12"/>
      <c r="JF994" s="12"/>
      <c r="JG994" s="12"/>
      <c r="JH994" s="12"/>
      <c r="JI994" s="12"/>
      <c r="JJ994" s="12"/>
      <c r="JK994" s="12"/>
      <c r="JL994" s="12"/>
      <c r="JM994" s="12"/>
      <c r="JN994" s="12"/>
      <c r="JO994" s="12"/>
      <c r="JP994" s="12"/>
      <c r="JQ994" s="12"/>
      <c r="JR994" s="12"/>
      <c r="JS994" s="12"/>
      <c r="JT994" s="12"/>
      <c r="JU994" s="12"/>
      <c r="JV994" s="12"/>
      <c r="JW994" s="12"/>
      <c r="JX994" s="12"/>
      <c r="JY994" s="12"/>
      <c r="JZ994" s="12"/>
      <c r="KA994" s="12"/>
      <c r="KB994" s="12"/>
      <c r="KC994" s="12"/>
      <c r="KD994" s="12"/>
      <c r="KE994" s="12"/>
      <c r="KF994" s="12"/>
      <c r="KG994" s="12"/>
      <c r="KH994" s="12"/>
      <c r="KI994" s="12"/>
      <c r="KJ994" s="12"/>
      <c r="KK994" s="12"/>
      <c r="KL994" s="12"/>
      <c r="KM994" s="12"/>
      <c r="KN994" s="12"/>
      <c r="KO994" s="12"/>
      <c r="KP994" s="12"/>
      <c r="KQ994" s="12"/>
      <c r="KR994" s="12"/>
      <c r="KS994" s="12"/>
      <c r="KT994" s="12"/>
      <c r="KU994" s="12"/>
      <c r="KV994" s="12"/>
      <c r="KW994" s="12"/>
      <c r="KX994" s="12"/>
      <c r="KY994" s="12"/>
      <c r="KZ994" s="12"/>
      <c r="LA994" s="12"/>
      <c r="LB994" s="12"/>
      <c r="LC994" s="12"/>
      <c r="LD994" s="12"/>
      <c r="LE994" s="12"/>
      <c r="LF994" s="12"/>
      <c r="LG994" s="12"/>
      <c r="LH994" s="12"/>
      <c r="LI994" s="12"/>
      <c r="LJ994" s="12"/>
      <c r="LK994" s="12"/>
      <c r="LL994" s="12"/>
      <c r="LM994" s="12"/>
      <c r="LN994" s="12"/>
      <c r="LO994" s="12"/>
      <c r="LP994" s="12"/>
      <c r="LQ994" s="12"/>
      <c r="LR994" s="12"/>
      <c r="LS994" s="12"/>
      <c r="LT994" s="12"/>
      <c r="LU994" s="12"/>
      <c r="LV994" s="12"/>
      <c r="LW994" s="12"/>
      <c r="LX994" s="12"/>
      <c r="LY994" s="12"/>
      <c r="LZ994" s="12"/>
      <c r="MA994" s="12"/>
      <c r="MB994" s="12"/>
      <c r="MC994" s="12"/>
      <c r="MD994" s="12"/>
      <c r="ME994" s="12"/>
      <c r="MF994" s="12"/>
      <c r="MG994" s="12"/>
      <c r="MH994" s="12"/>
      <c r="MI994" s="12"/>
      <c r="MJ994" s="12"/>
      <c r="MK994" s="12"/>
      <c r="ML994" s="12"/>
      <c r="MM994" s="12"/>
      <c r="MN994" s="12"/>
      <c r="MO994" s="12"/>
      <c r="MP994" s="12"/>
      <c r="MQ994" s="12"/>
      <c r="MR994" s="12"/>
      <c r="MS994" s="12"/>
      <c r="MT994" s="12"/>
      <c r="MU994" s="12"/>
      <c r="MV994" s="12"/>
      <c r="MW994" s="12"/>
      <c r="MX994" s="12"/>
      <c r="MY994" s="12"/>
      <c r="MZ994" s="12"/>
      <c r="NA994" s="12"/>
      <c r="NB994" s="12"/>
      <c r="NC994" s="12"/>
      <c r="ND994" s="12"/>
      <c r="NE994" s="12"/>
      <c r="NF994" s="12"/>
      <c r="NG994" s="12"/>
      <c r="NH994" s="12"/>
      <c r="NI994" s="12"/>
      <c r="NJ994" s="12"/>
      <c r="NK994" s="12"/>
      <c r="NL994" s="12"/>
      <c r="NM994" s="12"/>
      <c r="NN994" s="12"/>
      <c r="NO994" s="12"/>
      <c r="NP994" s="12"/>
      <c r="NQ994" s="12"/>
      <c r="NR994" s="12"/>
      <c r="NS994" s="12"/>
      <c r="NT994" s="12"/>
      <c r="NU994" s="12"/>
      <c r="NV994" s="12"/>
      <c r="NW994" s="12"/>
      <c r="NX994" s="12"/>
      <c r="NY994" s="12"/>
      <c r="NZ994" s="12"/>
      <c r="OA994" s="12"/>
      <c r="OB994" s="12"/>
      <c r="OC994" s="12"/>
      <c r="OD994" s="12"/>
      <c r="OE994" s="12"/>
      <c r="OF994" s="12"/>
      <c r="OG994" s="12"/>
      <c r="OH994" s="12"/>
      <c r="OI994" s="12"/>
      <c r="OJ994" s="12"/>
      <c r="OK994" s="12"/>
      <c r="OL994" s="12"/>
      <c r="OM994" s="12"/>
      <c r="ON994" s="12"/>
      <c r="OO994" s="12"/>
      <c r="OP994" s="12"/>
      <c r="OQ994" s="12"/>
      <c r="OR994" s="12"/>
      <c r="OS994" s="12"/>
      <c r="OT994" s="12"/>
      <c r="OU994" s="12"/>
      <c r="OV994" s="12"/>
      <c r="OW994" s="12"/>
      <c r="OX994" s="12"/>
      <c r="OY994" s="12"/>
      <c r="OZ994" s="12"/>
      <c r="PA994" s="12"/>
      <c r="PB994" s="12"/>
      <c r="PC994" s="12"/>
      <c r="PD994" s="12"/>
      <c r="PE994" s="12"/>
      <c r="PF994" s="12"/>
      <c r="PG994" s="12"/>
      <c r="PH994" s="12"/>
      <c r="PI994" s="12"/>
      <c r="PJ994" s="12"/>
      <c r="PK994" s="12"/>
      <c r="PL994" s="12"/>
      <c r="PM994" s="12"/>
      <c r="PN994" s="12"/>
      <c r="PO994" s="12"/>
      <c r="PP994" s="12"/>
    </row>
    <row r="995">
      <c r="A995" s="452"/>
      <c r="B995" s="45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  <c r="HT995" s="12"/>
      <c r="HU995" s="12"/>
      <c r="HV995" s="12"/>
      <c r="HW995" s="12"/>
      <c r="HX995" s="12"/>
      <c r="HY995" s="12"/>
      <c r="HZ995" s="12"/>
      <c r="IA995" s="12"/>
      <c r="IB995" s="12"/>
      <c r="IC995" s="12"/>
      <c r="ID995" s="12"/>
      <c r="IE995" s="12"/>
      <c r="IF995" s="12"/>
      <c r="IG995" s="12"/>
      <c r="IH995" s="12"/>
      <c r="II995" s="12"/>
      <c r="IJ995" s="12"/>
      <c r="IK995" s="12"/>
      <c r="IL995" s="12"/>
      <c r="IM995" s="12"/>
      <c r="IN995" s="12"/>
      <c r="IO995" s="12"/>
      <c r="IP995" s="12"/>
      <c r="IQ995" s="12"/>
      <c r="IR995" s="12"/>
      <c r="IS995" s="12"/>
      <c r="IT995" s="12"/>
      <c r="IU995" s="12"/>
      <c r="IV995" s="12"/>
      <c r="IW995" s="12"/>
      <c r="IX995" s="12"/>
      <c r="IY995" s="12"/>
      <c r="IZ995" s="12"/>
      <c r="JA995" s="12"/>
      <c r="JB995" s="12"/>
      <c r="JC995" s="12"/>
      <c r="JD995" s="12"/>
      <c r="JE995" s="12"/>
      <c r="JF995" s="12"/>
      <c r="JG995" s="12"/>
      <c r="JH995" s="12"/>
      <c r="JI995" s="12"/>
      <c r="JJ995" s="12"/>
      <c r="JK995" s="12"/>
      <c r="JL995" s="12"/>
      <c r="JM995" s="12"/>
      <c r="JN995" s="12"/>
      <c r="JO995" s="12"/>
      <c r="JP995" s="12"/>
      <c r="JQ995" s="12"/>
      <c r="JR995" s="12"/>
      <c r="JS995" s="12"/>
      <c r="JT995" s="12"/>
      <c r="JU995" s="12"/>
      <c r="JV995" s="12"/>
      <c r="JW995" s="12"/>
      <c r="JX995" s="12"/>
      <c r="JY995" s="12"/>
      <c r="JZ995" s="12"/>
      <c r="KA995" s="12"/>
      <c r="KB995" s="12"/>
      <c r="KC995" s="12"/>
      <c r="KD995" s="12"/>
      <c r="KE995" s="12"/>
      <c r="KF995" s="12"/>
      <c r="KG995" s="12"/>
      <c r="KH995" s="12"/>
      <c r="KI995" s="12"/>
      <c r="KJ995" s="12"/>
      <c r="KK995" s="12"/>
      <c r="KL995" s="12"/>
      <c r="KM995" s="12"/>
      <c r="KN995" s="12"/>
      <c r="KO995" s="12"/>
      <c r="KP995" s="12"/>
      <c r="KQ995" s="12"/>
      <c r="KR995" s="12"/>
      <c r="KS995" s="12"/>
      <c r="KT995" s="12"/>
      <c r="KU995" s="12"/>
      <c r="KV995" s="12"/>
      <c r="KW995" s="12"/>
      <c r="KX995" s="12"/>
      <c r="KY995" s="12"/>
      <c r="KZ995" s="12"/>
      <c r="LA995" s="12"/>
      <c r="LB995" s="12"/>
      <c r="LC995" s="12"/>
      <c r="LD995" s="12"/>
      <c r="LE995" s="12"/>
      <c r="LF995" s="12"/>
      <c r="LG995" s="12"/>
      <c r="LH995" s="12"/>
      <c r="LI995" s="12"/>
      <c r="LJ995" s="12"/>
      <c r="LK995" s="12"/>
      <c r="LL995" s="12"/>
      <c r="LM995" s="12"/>
      <c r="LN995" s="12"/>
      <c r="LO995" s="12"/>
      <c r="LP995" s="12"/>
      <c r="LQ995" s="12"/>
      <c r="LR995" s="12"/>
      <c r="LS995" s="12"/>
      <c r="LT995" s="12"/>
      <c r="LU995" s="12"/>
      <c r="LV995" s="12"/>
      <c r="LW995" s="12"/>
      <c r="LX995" s="12"/>
      <c r="LY995" s="12"/>
      <c r="LZ995" s="12"/>
      <c r="MA995" s="12"/>
      <c r="MB995" s="12"/>
      <c r="MC995" s="12"/>
      <c r="MD995" s="12"/>
      <c r="ME995" s="12"/>
      <c r="MF995" s="12"/>
      <c r="MG995" s="12"/>
      <c r="MH995" s="12"/>
      <c r="MI995" s="12"/>
      <c r="MJ995" s="12"/>
      <c r="MK995" s="12"/>
      <c r="ML995" s="12"/>
      <c r="MM995" s="12"/>
      <c r="MN995" s="12"/>
      <c r="MO995" s="12"/>
      <c r="MP995" s="12"/>
      <c r="MQ995" s="12"/>
      <c r="MR995" s="12"/>
      <c r="MS995" s="12"/>
      <c r="MT995" s="12"/>
      <c r="MU995" s="12"/>
      <c r="MV995" s="12"/>
      <c r="MW995" s="12"/>
      <c r="MX995" s="12"/>
      <c r="MY995" s="12"/>
      <c r="MZ995" s="12"/>
      <c r="NA995" s="12"/>
      <c r="NB995" s="12"/>
      <c r="NC995" s="12"/>
      <c r="ND995" s="12"/>
      <c r="NE995" s="12"/>
      <c r="NF995" s="12"/>
      <c r="NG995" s="12"/>
      <c r="NH995" s="12"/>
      <c r="NI995" s="12"/>
      <c r="NJ995" s="12"/>
      <c r="NK995" s="12"/>
      <c r="NL995" s="12"/>
      <c r="NM995" s="12"/>
      <c r="NN995" s="12"/>
      <c r="NO995" s="12"/>
      <c r="NP995" s="12"/>
      <c r="NQ995" s="12"/>
      <c r="NR995" s="12"/>
      <c r="NS995" s="12"/>
      <c r="NT995" s="12"/>
      <c r="NU995" s="12"/>
      <c r="NV995" s="12"/>
      <c r="NW995" s="12"/>
      <c r="NX995" s="12"/>
      <c r="NY995" s="12"/>
      <c r="NZ995" s="12"/>
      <c r="OA995" s="12"/>
      <c r="OB995" s="12"/>
      <c r="OC995" s="12"/>
      <c r="OD995" s="12"/>
      <c r="OE995" s="12"/>
      <c r="OF995" s="12"/>
      <c r="OG995" s="12"/>
      <c r="OH995" s="12"/>
      <c r="OI995" s="12"/>
      <c r="OJ995" s="12"/>
      <c r="OK995" s="12"/>
      <c r="OL995" s="12"/>
      <c r="OM995" s="12"/>
      <c r="ON995" s="12"/>
      <c r="OO995" s="12"/>
      <c r="OP995" s="12"/>
      <c r="OQ995" s="12"/>
      <c r="OR995" s="12"/>
      <c r="OS995" s="12"/>
      <c r="OT995" s="12"/>
      <c r="OU995" s="12"/>
      <c r="OV995" s="12"/>
      <c r="OW995" s="12"/>
      <c r="OX995" s="12"/>
      <c r="OY995" s="12"/>
      <c r="OZ995" s="12"/>
      <c r="PA995" s="12"/>
      <c r="PB995" s="12"/>
      <c r="PC995" s="12"/>
      <c r="PD995" s="12"/>
      <c r="PE995" s="12"/>
      <c r="PF995" s="12"/>
      <c r="PG995" s="12"/>
      <c r="PH995" s="12"/>
      <c r="PI995" s="12"/>
      <c r="PJ995" s="12"/>
      <c r="PK995" s="12"/>
      <c r="PL995" s="12"/>
      <c r="PM995" s="12"/>
      <c r="PN995" s="12"/>
      <c r="PO995" s="12"/>
      <c r="PP995" s="12"/>
    </row>
    <row r="996">
      <c r="A996" s="452"/>
      <c r="B996" s="45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12"/>
      <c r="FX996" s="12"/>
      <c r="FY996" s="12"/>
      <c r="FZ996" s="12"/>
      <c r="GA996" s="12"/>
      <c r="GB996" s="12"/>
      <c r="GC996" s="12"/>
      <c r="GD996" s="12"/>
      <c r="GE996" s="12"/>
      <c r="GF996" s="12"/>
      <c r="GG996" s="12"/>
      <c r="GH996" s="12"/>
      <c r="GI996" s="12"/>
      <c r="GJ996" s="12"/>
      <c r="GK996" s="12"/>
      <c r="GL996" s="12"/>
      <c r="GM996" s="12"/>
      <c r="GN996" s="12"/>
      <c r="GO996" s="12"/>
      <c r="GP996" s="12"/>
      <c r="GQ996" s="12"/>
      <c r="GR996" s="12"/>
      <c r="GS996" s="12"/>
      <c r="GT996" s="12"/>
      <c r="GU996" s="12"/>
      <c r="GV996" s="12"/>
      <c r="GW996" s="12"/>
      <c r="GX996" s="12"/>
      <c r="GY996" s="12"/>
      <c r="GZ996" s="12"/>
      <c r="HA996" s="12"/>
      <c r="HB996" s="12"/>
      <c r="HC996" s="12"/>
      <c r="HD996" s="12"/>
      <c r="HE996" s="12"/>
      <c r="HF996" s="12"/>
      <c r="HG996" s="12"/>
      <c r="HH996" s="12"/>
      <c r="HI996" s="12"/>
      <c r="HJ996" s="12"/>
      <c r="HK996" s="12"/>
      <c r="HL996" s="12"/>
      <c r="HM996" s="12"/>
      <c r="HN996" s="12"/>
      <c r="HO996" s="12"/>
      <c r="HP996" s="12"/>
      <c r="HQ996" s="12"/>
      <c r="HR996" s="12"/>
      <c r="HS996" s="12"/>
      <c r="HT996" s="12"/>
      <c r="HU996" s="12"/>
      <c r="HV996" s="12"/>
      <c r="HW996" s="12"/>
      <c r="HX996" s="12"/>
      <c r="HY996" s="12"/>
      <c r="HZ996" s="12"/>
      <c r="IA996" s="12"/>
      <c r="IB996" s="12"/>
      <c r="IC996" s="12"/>
      <c r="ID996" s="12"/>
      <c r="IE996" s="12"/>
      <c r="IF996" s="12"/>
      <c r="IG996" s="12"/>
      <c r="IH996" s="12"/>
      <c r="II996" s="12"/>
      <c r="IJ996" s="12"/>
      <c r="IK996" s="12"/>
      <c r="IL996" s="12"/>
      <c r="IM996" s="12"/>
      <c r="IN996" s="12"/>
      <c r="IO996" s="12"/>
      <c r="IP996" s="12"/>
      <c r="IQ996" s="12"/>
      <c r="IR996" s="12"/>
      <c r="IS996" s="12"/>
      <c r="IT996" s="12"/>
      <c r="IU996" s="12"/>
      <c r="IV996" s="12"/>
      <c r="IW996" s="12"/>
      <c r="IX996" s="12"/>
      <c r="IY996" s="12"/>
      <c r="IZ996" s="12"/>
      <c r="JA996" s="12"/>
      <c r="JB996" s="12"/>
      <c r="JC996" s="12"/>
      <c r="JD996" s="12"/>
      <c r="JE996" s="12"/>
      <c r="JF996" s="12"/>
      <c r="JG996" s="12"/>
      <c r="JH996" s="12"/>
      <c r="JI996" s="12"/>
      <c r="JJ996" s="12"/>
      <c r="JK996" s="12"/>
      <c r="JL996" s="12"/>
      <c r="JM996" s="12"/>
      <c r="JN996" s="12"/>
      <c r="JO996" s="12"/>
      <c r="JP996" s="12"/>
      <c r="JQ996" s="12"/>
      <c r="JR996" s="12"/>
      <c r="JS996" s="12"/>
      <c r="JT996" s="12"/>
      <c r="JU996" s="12"/>
      <c r="JV996" s="12"/>
      <c r="JW996" s="12"/>
      <c r="JX996" s="12"/>
      <c r="JY996" s="12"/>
      <c r="JZ996" s="12"/>
      <c r="KA996" s="12"/>
      <c r="KB996" s="12"/>
      <c r="KC996" s="12"/>
      <c r="KD996" s="12"/>
      <c r="KE996" s="12"/>
      <c r="KF996" s="12"/>
      <c r="KG996" s="12"/>
      <c r="KH996" s="12"/>
      <c r="KI996" s="12"/>
      <c r="KJ996" s="12"/>
      <c r="KK996" s="12"/>
      <c r="KL996" s="12"/>
      <c r="KM996" s="12"/>
      <c r="KN996" s="12"/>
      <c r="KO996" s="12"/>
      <c r="KP996" s="12"/>
      <c r="KQ996" s="12"/>
      <c r="KR996" s="12"/>
      <c r="KS996" s="12"/>
      <c r="KT996" s="12"/>
      <c r="KU996" s="12"/>
      <c r="KV996" s="12"/>
      <c r="KW996" s="12"/>
      <c r="KX996" s="12"/>
      <c r="KY996" s="12"/>
      <c r="KZ996" s="12"/>
      <c r="LA996" s="12"/>
      <c r="LB996" s="12"/>
      <c r="LC996" s="12"/>
      <c r="LD996" s="12"/>
      <c r="LE996" s="12"/>
      <c r="LF996" s="12"/>
      <c r="LG996" s="12"/>
      <c r="LH996" s="12"/>
      <c r="LI996" s="12"/>
      <c r="LJ996" s="12"/>
      <c r="LK996" s="12"/>
      <c r="LL996" s="12"/>
      <c r="LM996" s="12"/>
      <c r="LN996" s="12"/>
      <c r="LO996" s="12"/>
      <c r="LP996" s="12"/>
      <c r="LQ996" s="12"/>
      <c r="LR996" s="12"/>
      <c r="LS996" s="12"/>
      <c r="LT996" s="12"/>
      <c r="LU996" s="12"/>
      <c r="LV996" s="12"/>
      <c r="LW996" s="12"/>
      <c r="LX996" s="12"/>
      <c r="LY996" s="12"/>
      <c r="LZ996" s="12"/>
      <c r="MA996" s="12"/>
      <c r="MB996" s="12"/>
      <c r="MC996" s="12"/>
      <c r="MD996" s="12"/>
      <c r="ME996" s="12"/>
      <c r="MF996" s="12"/>
      <c r="MG996" s="12"/>
      <c r="MH996" s="12"/>
      <c r="MI996" s="12"/>
      <c r="MJ996" s="12"/>
      <c r="MK996" s="12"/>
      <c r="ML996" s="12"/>
      <c r="MM996" s="12"/>
      <c r="MN996" s="12"/>
      <c r="MO996" s="12"/>
      <c r="MP996" s="12"/>
      <c r="MQ996" s="12"/>
      <c r="MR996" s="12"/>
      <c r="MS996" s="12"/>
      <c r="MT996" s="12"/>
      <c r="MU996" s="12"/>
      <c r="MV996" s="12"/>
      <c r="MW996" s="12"/>
      <c r="MX996" s="12"/>
      <c r="MY996" s="12"/>
      <c r="MZ996" s="12"/>
      <c r="NA996" s="12"/>
      <c r="NB996" s="12"/>
      <c r="NC996" s="12"/>
      <c r="ND996" s="12"/>
      <c r="NE996" s="12"/>
      <c r="NF996" s="12"/>
      <c r="NG996" s="12"/>
      <c r="NH996" s="12"/>
      <c r="NI996" s="12"/>
      <c r="NJ996" s="12"/>
      <c r="NK996" s="12"/>
      <c r="NL996" s="12"/>
      <c r="NM996" s="12"/>
      <c r="NN996" s="12"/>
      <c r="NO996" s="12"/>
      <c r="NP996" s="12"/>
      <c r="NQ996" s="12"/>
      <c r="NR996" s="12"/>
      <c r="NS996" s="12"/>
      <c r="NT996" s="12"/>
      <c r="NU996" s="12"/>
      <c r="NV996" s="12"/>
      <c r="NW996" s="12"/>
      <c r="NX996" s="12"/>
      <c r="NY996" s="12"/>
      <c r="NZ996" s="12"/>
      <c r="OA996" s="12"/>
      <c r="OB996" s="12"/>
      <c r="OC996" s="12"/>
      <c r="OD996" s="12"/>
      <c r="OE996" s="12"/>
      <c r="OF996" s="12"/>
      <c r="OG996" s="12"/>
      <c r="OH996" s="12"/>
      <c r="OI996" s="12"/>
      <c r="OJ996" s="12"/>
      <c r="OK996" s="12"/>
      <c r="OL996" s="12"/>
      <c r="OM996" s="12"/>
      <c r="ON996" s="12"/>
      <c r="OO996" s="12"/>
      <c r="OP996" s="12"/>
      <c r="OQ996" s="12"/>
      <c r="OR996" s="12"/>
      <c r="OS996" s="12"/>
      <c r="OT996" s="12"/>
      <c r="OU996" s="12"/>
      <c r="OV996" s="12"/>
      <c r="OW996" s="12"/>
      <c r="OX996" s="12"/>
      <c r="OY996" s="12"/>
      <c r="OZ996" s="12"/>
      <c r="PA996" s="12"/>
      <c r="PB996" s="12"/>
      <c r="PC996" s="12"/>
      <c r="PD996" s="12"/>
      <c r="PE996" s="12"/>
      <c r="PF996" s="12"/>
      <c r="PG996" s="12"/>
      <c r="PH996" s="12"/>
      <c r="PI996" s="12"/>
      <c r="PJ996" s="12"/>
      <c r="PK996" s="12"/>
      <c r="PL996" s="12"/>
      <c r="PM996" s="12"/>
      <c r="PN996" s="12"/>
      <c r="PO996" s="12"/>
      <c r="PP996" s="12"/>
    </row>
    <row r="997">
      <c r="A997" s="452"/>
      <c r="B997" s="45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  <c r="HN997" s="12"/>
      <c r="HO997" s="12"/>
      <c r="HP997" s="12"/>
      <c r="HQ997" s="12"/>
      <c r="HR997" s="12"/>
      <c r="HS997" s="12"/>
      <c r="HT997" s="12"/>
      <c r="HU997" s="12"/>
      <c r="HV997" s="12"/>
      <c r="HW997" s="12"/>
      <c r="HX997" s="12"/>
      <c r="HY997" s="12"/>
      <c r="HZ997" s="12"/>
      <c r="IA997" s="12"/>
      <c r="IB997" s="12"/>
      <c r="IC997" s="12"/>
      <c r="ID997" s="12"/>
      <c r="IE997" s="12"/>
      <c r="IF997" s="12"/>
      <c r="IG997" s="12"/>
      <c r="IH997" s="12"/>
      <c r="II997" s="12"/>
      <c r="IJ997" s="12"/>
      <c r="IK997" s="12"/>
      <c r="IL997" s="12"/>
      <c r="IM997" s="12"/>
      <c r="IN997" s="12"/>
      <c r="IO997" s="12"/>
      <c r="IP997" s="12"/>
      <c r="IQ997" s="12"/>
      <c r="IR997" s="12"/>
      <c r="IS997" s="12"/>
      <c r="IT997" s="12"/>
      <c r="IU997" s="12"/>
      <c r="IV997" s="12"/>
      <c r="IW997" s="12"/>
      <c r="IX997" s="12"/>
      <c r="IY997" s="12"/>
      <c r="IZ997" s="12"/>
      <c r="JA997" s="12"/>
      <c r="JB997" s="12"/>
      <c r="JC997" s="12"/>
      <c r="JD997" s="12"/>
      <c r="JE997" s="12"/>
      <c r="JF997" s="12"/>
      <c r="JG997" s="12"/>
      <c r="JH997" s="12"/>
      <c r="JI997" s="12"/>
      <c r="JJ997" s="12"/>
      <c r="JK997" s="12"/>
      <c r="JL997" s="12"/>
      <c r="JM997" s="12"/>
      <c r="JN997" s="12"/>
      <c r="JO997" s="12"/>
      <c r="JP997" s="12"/>
      <c r="JQ997" s="12"/>
      <c r="JR997" s="12"/>
      <c r="JS997" s="12"/>
      <c r="JT997" s="12"/>
      <c r="JU997" s="12"/>
      <c r="JV997" s="12"/>
      <c r="JW997" s="12"/>
      <c r="JX997" s="12"/>
      <c r="JY997" s="12"/>
      <c r="JZ997" s="12"/>
      <c r="KA997" s="12"/>
      <c r="KB997" s="12"/>
      <c r="KC997" s="12"/>
      <c r="KD997" s="12"/>
      <c r="KE997" s="12"/>
      <c r="KF997" s="12"/>
      <c r="KG997" s="12"/>
      <c r="KH997" s="12"/>
      <c r="KI997" s="12"/>
      <c r="KJ997" s="12"/>
      <c r="KK997" s="12"/>
      <c r="KL997" s="12"/>
      <c r="KM997" s="12"/>
      <c r="KN997" s="12"/>
      <c r="KO997" s="12"/>
      <c r="KP997" s="12"/>
      <c r="KQ997" s="12"/>
      <c r="KR997" s="12"/>
      <c r="KS997" s="12"/>
      <c r="KT997" s="12"/>
      <c r="KU997" s="12"/>
      <c r="KV997" s="12"/>
      <c r="KW997" s="12"/>
      <c r="KX997" s="12"/>
      <c r="KY997" s="12"/>
      <c r="KZ997" s="12"/>
      <c r="LA997" s="12"/>
      <c r="LB997" s="12"/>
      <c r="LC997" s="12"/>
      <c r="LD997" s="12"/>
      <c r="LE997" s="12"/>
      <c r="LF997" s="12"/>
      <c r="LG997" s="12"/>
      <c r="LH997" s="12"/>
      <c r="LI997" s="12"/>
      <c r="LJ997" s="12"/>
      <c r="LK997" s="12"/>
      <c r="LL997" s="12"/>
      <c r="LM997" s="12"/>
      <c r="LN997" s="12"/>
      <c r="LO997" s="12"/>
      <c r="LP997" s="12"/>
      <c r="LQ997" s="12"/>
      <c r="LR997" s="12"/>
      <c r="LS997" s="12"/>
      <c r="LT997" s="12"/>
      <c r="LU997" s="12"/>
      <c r="LV997" s="12"/>
      <c r="LW997" s="12"/>
      <c r="LX997" s="12"/>
      <c r="LY997" s="12"/>
      <c r="LZ997" s="12"/>
      <c r="MA997" s="12"/>
      <c r="MB997" s="12"/>
      <c r="MC997" s="12"/>
      <c r="MD997" s="12"/>
      <c r="ME997" s="12"/>
      <c r="MF997" s="12"/>
      <c r="MG997" s="12"/>
      <c r="MH997" s="12"/>
      <c r="MI997" s="12"/>
      <c r="MJ997" s="12"/>
      <c r="MK997" s="12"/>
      <c r="ML997" s="12"/>
      <c r="MM997" s="12"/>
      <c r="MN997" s="12"/>
      <c r="MO997" s="12"/>
      <c r="MP997" s="12"/>
      <c r="MQ997" s="12"/>
      <c r="MR997" s="12"/>
      <c r="MS997" s="12"/>
      <c r="MT997" s="12"/>
      <c r="MU997" s="12"/>
      <c r="MV997" s="12"/>
      <c r="MW997" s="12"/>
      <c r="MX997" s="12"/>
      <c r="MY997" s="12"/>
      <c r="MZ997" s="12"/>
      <c r="NA997" s="12"/>
      <c r="NB997" s="12"/>
      <c r="NC997" s="12"/>
      <c r="ND997" s="12"/>
      <c r="NE997" s="12"/>
      <c r="NF997" s="12"/>
      <c r="NG997" s="12"/>
      <c r="NH997" s="12"/>
      <c r="NI997" s="12"/>
      <c r="NJ997" s="12"/>
      <c r="NK997" s="12"/>
      <c r="NL997" s="12"/>
      <c r="NM997" s="12"/>
      <c r="NN997" s="12"/>
      <c r="NO997" s="12"/>
      <c r="NP997" s="12"/>
      <c r="NQ997" s="12"/>
      <c r="NR997" s="12"/>
      <c r="NS997" s="12"/>
      <c r="NT997" s="12"/>
      <c r="NU997" s="12"/>
      <c r="NV997" s="12"/>
      <c r="NW997" s="12"/>
      <c r="NX997" s="12"/>
      <c r="NY997" s="12"/>
      <c r="NZ997" s="12"/>
      <c r="OA997" s="12"/>
      <c r="OB997" s="12"/>
      <c r="OC997" s="12"/>
      <c r="OD997" s="12"/>
      <c r="OE997" s="12"/>
      <c r="OF997" s="12"/>
      <c r="OG997" s="12"/>
      <c r="OH997" s="12"/>
      <c r="OI997" s="12"/>
      <c r="OJ997" s="12"/>
      <c r="OK997" s="12"/>
      <c r="OL997" s="12"/>
      <c r="OM997" s="12"/>
      <c r="ON997" s="12"/>
      <c r="OO997" s="12"/>
      <c r="OP997" s="12"/>
      <c r="OQ997" s="12"/>
      <c r="OR997" s="12"/>
      <c r="OS997" s="12"/>
      <c r="OT997" s="12"/>
      <c r="OU997" s="12"/>
      <c r="OV997" s="12"/>
      <c r="OW997" s="12"/>
      <c r="OX997" s="12"/>
      <c r="OY997" s="12"/>
      <c r="OZ997" s="12"/>
      <c r="PA997" s="12"/>
      <c r="PB997" s="12"/>
      <c r="PC997" s="12"/>
      <c r="PD997" s="12"/>
      <c r="PE997" s="12"/>
      <c r="PF997" s="12"/>
      <c r="PG997" s="12"/>
      <c r="PH997" s="12"/>
      <c r="PI997" s="12"/>
      <c r="PJ997" s="12"/>
      <c r="PK997" s="12"/>
      <c r="PL997" s="12"/>
      <c r="PM997" s="12"/>
      <c r="PN997" s="12"/>
      <c r="PO997" s="12"/>
      <c r="PP997" s="12"/>
    </row>
    <row r="998">
      <c r="A998" s="452"/>
      <c r="B998" s="45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  <c r="IB998" s="12"/>
      <c r="IC998" s="12"/>
      <c r="ID998" s="12"/>
      <c r="IE998" s="12"/>
      <c r="IF998" s="12"/>
      <c r="IG998" s="12"/>
      <c r="IH998" s="12"/>
      <c r="II998" s="12"/>
      <c r="IJ998" s="12"/>
      <c r="IK998" s="12"/>
      <c r="IL998" s="12"/>
      <c r="IM998" s="12"/>
      <c r="IN998" s="12"/>
      <c r="IO998" s="12"/>
      <c r="IP998" s="12"/>
      <c r="IQ998" s="12"/>
      <c r="IR998" s="12"/>
      <c r="IS998" s="12"/>
      <c r="IT998" s="12"/>
      <c r="IU998" s="12"/>
      <c r="IV998" s="12"/>
      <c r="IW998" s="12"/>
      <c r="IX998" s="12"/>
      <c r="IY998" s="12"/>
      <c r="IZ998" s="12"/>
      <c r="JA998" s="12"/>
      <c r="JB998" s="12"/>
      <c r="JC998" s="12"/>
      <c r="JD998" s="12"/>
      <c r="JE998" s="12"/>
      <c r="JF998" s="12"/>
      <c r="JG998" s="12"/>
      <c r="JH998" s="12"/>
      <c r="JI998" s="12"/>
      <c r="JJ998" s="12"/>
      <c r="JK998" s="12"/>
      <c r="JL998" s="12"/>
      <c r="JM998" s="12"/>
      <c r="JN998" s="12"/>
      <c r="JO998" s="12"/>
      <c r="JP998" s="12"/>
      <c r="JQ998" s="12"/>
      <c r="JR998" s="12"/>
      <c r="JS998" s="12"/>
      <c r="JT998" s="12"/>
      <c r="JU998" s="12"/>
      <c r="JV998" s="12"/>
      <c r="JW998" s="12"/>
      <c r="JX998" s="12"/>
      <c r="JY998" s="12"/>
      <c r="JZ998" s="12"/>
      <c r="KA998" s="12"/>
      <c r="KB998" s="12"/>
      <c r="KC998" s="12"/>
      <c r="KD998" s="12"/>
      <c r="KE998" s="12"/>
      <c r="KF998" s="12"/>
      <c r="KG998" s="12"/>
      <c r="KH998" s="12"/>
      <c r="KI998" s="12"/>
      <c r="KJ998" s="12"/>
      <c r="KK998" s="12"/>
      <c r="KL998" s="12"/>
      <c r="KM998" s="12"/>
      <c r="KN998" s="12"/>
      <c r="KO998" s="12"/>
      <c r="KP998" s="12"/>
      <c r="KQ998" s="12"/>
      <c r="KR998" s="12"/>
      <c r="KS998" s="12"/>
      <c r="KT998" s="12"/>
      <c r="KU998" s="12"/>
      <c r="KV998" s="12"/>
      <c r="KW998" s="12"/>
      <c r="KX998" s="12"/>
      <c r="KY998" s="12"/>
      <c r="KZ998" s="12"/>
      <c r="LA998" s="12"/>
      <c r="LB998" s="12"/>
      <c r="LC998" s="12"/>
      <c r="LD998" s="12"/>
      <c r="LE998" s="12"/>
      <c r="LF998" s="12"/>
      <c r="LG998" s="12"/>
      <c r="LH998" s="12"/>
      <c r="LI998" s="12"/>
      <c r="LJ998" s="12"/>
      <c r="LK998" s="12"/>
      <c r="LL998" s="12"/>
      <c r="LM998" s="12"/>
      <c r="LN998" s="12"/>
      <c r="LO998" s="12"/>
      <c r="LP998" s="12"/>
      <c r="LQ998" s="12"/>
      <c r="LR998" s="12"/>
      <c r="LS998" s="12"/>
      <c r="LT998" s="12"/>
      <c r="LU998" s="12"/>
      <c r="LV998" s="12"/>
      <c r="LW998" s="12"/>
      <c r="LX998" s="12"/>
      <c r="LY998" s="12"/>
      <c r="LZ998" s="12"/>
      <c r="MA998" s="12"/>
      <c r="MB998" s="12"/>
      <c r="MC998" s="12"/>
      <c r="MD998" s="12"/>
      <c r="ME998" s="12"/>
      <c r="MF998" s="12"/>
      <c r="MG998" s="12"/>
      <c r="MH998" s="12"/>
      <c r="MI998" s="12"/>
      <c r="MJ998" s="12"/>
      <c r="MK998" s="12"/>
      <c r="ML998" s="12"/>
      <c r="MM998" s="12"/>
      <c r="MN998" s="12"/>
      <c r="MO998" s="12"/>
      <c r="MP998" s="12"/>
      <c r="MQ998" s="12"/>
      <c r="MR998" s="12"/>
      <c r="MS998" s="12"/>
      <c r="MT998" s="12"/>
      <c r="MU998" s="12"/>
      <c r="MV998" s="12"/>
      <c r="MW998" s="12"/>
      <c r="MX998" s="12"/>
      <c r="MY998" s="12"/>
      <c r="MZ998" s="12"/>
      <c r="NA998" s="12"/>
      <c r="NB998" s="12"/>
      <c r="NC998" s="12"/>
      <c r="ND998" s="12"/>
      <c r="NE998" s="12"/>
      <c r="NF998" s="12"/>
      <c r="NG998" s="12"/>
      <c r="NH998" s="12"/>
      <c r="NI998" s="12"/>
      <c r="NJ998" s="12"/>
      <c r="NK998" s="12"/>
      <c r="NL998" s="12"/>
      <c r="NM998" s="12"/>
      <c r="NN998" s="12"/>
      <c r="NO998" s="12"/>
      <c r="NP998" s="12"/>
      <c r="NQ998" s="12"/>
      <c r="NR998" s="12"/>
      <c r="NS998" s="12"/>
      <c r="NT998" s="12"/>
      <c r="NU998" s="12"/>
      <c r="NV998" s="12"/>
      <c r="NW998" s="12"/>
      <c r="NX998" s="12"/>
      <c r="NY998" s="12"/>
      <c r="NZ998" s="12"/>
      <c r="OA998" s="12"/>
      <c r="OB998" s="12"/>
      <c r="OC998" s="12"/>
      <c r="OD998" s="12"/>
      <c r="OE998" s="12"/>
      <c r="OF998" s="12"/>
      <c r="OG998" s="12"/>
      <c r="OH998" s="12"/>
      <c r="OI998" s="12"/>
      <c r="OJ998" s="12"/>
      <c r="OK998" s="12"/>
      <c r="OL998" s="12"/>
      <c r="OM998" s="12"/>
      <c r="ON998" s="12"/>
      <c r="OO998" s="12"/>
      <c r="OP998" s="12"/>
      <c r="OQ998" s="12"/>
      <c r="OR998" s="12"/>
      <c r="OS998" s="12"/>
      <c r="OT998" s="12"/>
      <c r="OU998" s="12"/>
      <c r="OV998" s="12"/>
      <c r="OW998" s="12"/>
      <c r="OX998" s="12"/>
      <c r="OY998" s="12"/>
      <c r="OZ998" s="12"/>
      <c r="PA998" s="12"/>
      <c r="PB998" s="12"/>
      <c r="PC998" s="12"/>
      <c r="PD998" s="12"/>
      <c r="PE998" s="12"/>
      <c r="PF998" s="12"/>
      <c r="PG998" s="12"/>
      <c r="PH998" s="12"/>
      <c r="PI998" s="12"/>
      <c r="PJ998" s="12"/>
      <c r="PK998" s="12"/>
      <c r="PL998" s="12"/>
      <c r="PM998" s="12"/>
      <c r="PN998" s="12"/>
      <c r="PO998" s="12"/>
      <c r="PP998" s="12"/>
    </row>
    <row r="999">
      <c r="A999" s="452"/>
      <c r="B999" s="45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  <c r="IB999" s="12"/>
      <c r="IC999" s="12"/>
      <c r="ID999" s="12"/>
      <c r="IE999" s="12"/>
      <c r="IF999" s="12"/>
      <c r="IG999" s="12"/>
      <c r="IH999" s="12"/>
      <c r="II999" s="12"/>
      <c r="IJ999" s="12"/>
      <c r="IK999" s="12"/>
      <c r="IL999" s="12"/>
      <c r="IM999" s="12"/>
      <c r="IN999" s="12"/>
      <c r="IO999" s="12"/>
      <c r="IP999" s="12"/>
      <c r="IQ999" s="12"/>
      <c r="IR999" s="12"/>
      <c r="IS999" s="12"/>
      <c r="IT999" s="12"/>
      <c r="IU999" s="12"/>
      <c r="IV999" s="12"/>
      <c r="IW999" s="12"/>
      <c r="IX999" s="12"/>
      <c r="IY999" s="12"/>
      <c r="IZ999" s="12"/>
      <c r="JA999" s="12"/>
      <c r="JB999" s="12"/>
      <c r="JC999" s="12"/>
      <c r="JD999" s="12"/>
      <c r="JE999" s="12"/>
      <c r="JF999" s="12"/>
      <c r="JG999" s="12"/>
      <c r="JH999" s="12"/>
      <c r="JI999" s="12"/>
      <c r="JJ999" s="12"/>
      <c r="JK999" s="12"/>
      <c r="JL999" s="12"/>
      <c r="JM999" s="12"/>
      <c r="JN999" s="12"/>
      <c r="JO999" s="12"/>
      <c r="JP999" s="12"/>
      <c r="JQ999" s="12"/>
      <c r="JR999" s="12"/>
      <c r="JS999" s="12"/>
      <c r="JT999" s="12"/>
      <c r="JU999" s="12"/>
      <c r="JV999" s="12"/>
      <c r="JW999" s="12"/>
      <c r="JX999" s="12"/>
      <c r="JY999" s="12"/>
      <c r="JZ999" s="12"/>
      <c r="KA999" s="12"/>
      <c r="KB999" s="12"/>
      <c r="KC999" s="12"/>
      <c r="KD999" s="12"/>
      <c r="KE999" s="12"/>
      <c r="KF999" s="12"/>
      <c r="KG999" s="12"/>
      <c r="KH999" s="12"/>
      <c r="KI999" s="12"/>
      <c r="KJ999" s="12"/>
      <c r="KK999" s="12"/>
      <c r="KL999" s="12"/>
      <c r="KM999" s="12"/>
      <c r="KN999" s="12"/>
      <c r="KO999" s="12"/>
      <c r="KP999" s="12"/>
      <c r="KQ999" s="12"/>
      <c r="KR999" s="12"/>
      <c r="KS999" s="12"/>
      <c r="KT999" s="12"/>
      <c r="KU999" s="12"/>
      <c r="KV999" s="12"/>
      <c r="KW999" s="12"/>
      <c r="KX999" s="12"/>
      <c r="KY999" s="12"/>
      <c r="KZ999" s="12"/>
      <c r="LA999" s="12"/>
      <c r="LB999" s="12"/>
      <c r="LC999" s="12"/>
      <c r="LD999" s="12"/>
      <c r="LE999" s="12"/>
      <c r="LF999" s="12"/>
      <c r="LG999" s="12"/>
      <c r="LH999" s="12"/>
      <c r="LI999" s="12"/>
      <c r="LJ999" s="12"/>
      <c r="LK999" s="12"/>
      <c r="LL999" s="12"/>
      <c r="LM999" s="12"/>
      <c r="LN999" s="12"/>
      <c r="LO999" s="12"/>
      <c r="LP999" s="12"/>
      <c r="LQ999" s="12"/>
      <c r="LR999" s="12"/>
      <c r="LS999" s="12"/>
      <c r="LT999" s="12"/>
      <c r="LU999" s="12"/>
      <c r="LV999" s="12"/>
      <c r="LW999" s="12"/>
      <c r="LX999" s="12"/>
      <c r="LY999" s="12"/>
      <c r="LZ999" s="12"/>
      <c r="MA999" s="12"/>
      <c r="MB999" s="12"/>
      <c r="MC999" s="12"/>
      <c r="MD999" s="12"/>
      <c r="ME999" s="12"/>
      <c r="MF999" s="12"/>
      <c r="MG999" s="12"/>
      <c r="MH999" s="12"/>
      <c r="MI999" s="12"/>
      <c r="MJ999" s="12"/>
      <c r="MK999" s="12"/>
      <c r="ML999" s="12"/>
      <c r="MM999" s="12"/>
      <c r="MN999" s="12"/>
      <c r="MO999" s="12"/>
      <c r="MP999" s="12"/>
      <c r="MQ999" s="12"/>
      <c r="MR999" s="12"/>
      <c r="MS999" s="12"/>
      <c r="MT999" s="12"/>
      <c r="MU999" s="12"/>
      <c r="MV999" s="12"/>
      <c r="MW999" s="12"/>
      <c r="MX999" s="12"/>
      <c r="MY999" s="12"/>
      <c r="MZ999" s="12"/>
      <c r="NA999" s="12"/>
      <c r="NB999" s="12"/>
      <c r="NC999" s="12"/>
      <c r="ND999" s="12"/>
      <c r="NE999" s="12"/>
      <c r="NF999" s="12"/>
      <c r="NG999" s="12"/>
      <c r="NH999" s="12"/>
      <c r="NI999" s="12"/>
      <c r="NJ999" s="12"/>
      <c r="NK999" s="12"/>
      <c r="NL999" s="12"/>
      <c r="NM999" s="12"/>
      <c r="NN999" s="12"/>
      <c r="NO999" s="12"/>
      <c r="NP999" s="12"/>
      <c r="NQ999" s="12"/>
      <c r="NR999" s="12"/>
      <c r="NS999" s="12"/>
      <c r="NT999" s="12"/>
      <c r="NU999" s="12"/>
      <c r="NV999" s="12"/>
      <c r="NW999" s="12"/>
      <c r="NX999" s="12"/>
      <c r="NY999" s="12"/>
      <c r="NZ999" s="12"/>
      <c r="OA999" s="12"/>
      <c r="OB999" s="12"/>
      <c r="OC999" s="12"/>
      <c r="OD999" s="12"/>
      <c r="OE999" s="12"/>
      <c r="OF999" s="12"/>
      <c r="OG999" s="12"/>
      <c r="OH999" s="12"/>
      <c r="OI999" s="12"/>
      <c r="OJ999" s="12"/>
      <c r="OK999" s="12"/>
      <c r="OL999" s="12"/>
      <c r="OM999" s="12"/>
      <c r="ON999" s="12"/>
      <c r="OO999" s="12"/>
      <c r="OP999" s="12"/>
      <c r="OQ999" s="12"/>
      <c r="OR999" s="12"/>
      <c r="OS999" s="12"/>
      <c r="OT999" s="12"/>
      <c r="OU999" s="12"/>
      <c r="OV999" s="12"/>
      <c r="OW999" s="12"/>
      <c r="OX999" s="12"/>
      <c r="OY999" s="12"/>
      <c r="OZ999" s="12"/>
      <c r="PA999" s="12"/>
      <c r="PB999" s="12"/>
      <c r="PC999" s="12"/>
      <c r="PD999" s="12"/>
      <c r="PE999" s="12"/>
      <c r="PF999" s="12"/>
      <c r="PG999" s="12"/>
      <c r="PH999" s="12"/>
      <c r="PI999" s="12"/>
      <c r="PJ999" s="12"/>
      <c r="PK999" s="12"/>
      <c r="PL999" s="12"/>
      <c r="PM999" s="12"/>
      <c r="PN999" s="12"/>
      <c r="PO999" s="12"/>
      <c r="PP999" s="12"/>
    </row>
    <row r="1000">
      <c r="A1000" s="452"/>
      <c r="B1000" s="45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  <c r="HT1000" s="12"/>
      <c r="HU1000" s="12"/>
      <c r="HV1000" s="12"/>
      <c r="HW1000" s="12"/>
      <c r="HX1000" s="12"/>
      <c r="HY1000" s="12"/>
      <c r="HZ1000" s="12"/>
      <c r="IA1000" s="12"/>
      <c r="IB1000" s="12"/>
      <c r="IC1000" s="12"/>
      <c r="ID1000" s="12"/>
      <c r="IE1000" s="12"/>
      <c r="IF1000" s="12"/>
      <c r="IG1000" s="12"/>
      <c r="IH1000" s="12"/>
      <c r="II1000" s="12"/>
      <c r="IJ1000" s="12"/>
      <c r="IK1000" s="12"/>
      <c r="IL1000" s="12"/>
      <c r="IM1000" s="12"/>
      <c r="IN1000" s="12"/>
      <c r="IO1000" s="12"/>
      <c r="IP1000" s="12"/>
      <c r="IQ1000" s="12"/>
      <c r="IR1000" s="12"/>
      <c r="IS1000" s="12"/>
      <c r="IT1000" s="12"/>
      <c r="IU1000" s="12"/>
      <c r="IV1000" s="12"/>
      <c r="IW1000" s="12"/>
      <c r="IX1000" s="12"/>
      <c r="IY1000" s="12"/>
      <c r="IZ1000" s="12"/>
      <c r="JA1000" s="12"/>
      <c r="JB1000" s="12"/>
      <c r="JC1000" s="12"/>
      <c r="JD1000" s="12"/>
      <c r="JE1000" s="12"/>
      <c r="JF1000" s="12"/>
      <c r="JG1000" s="12"/>
      <c r="JH1000" s="12"/>
      <c r="JI1000" s="12"/>
      <c r="JJ1000" s="12"/>
      <c r="JK1000" s="12"/>
      <c r="JL1000" s="12"/>
      <c r="JM1000" s="12"/>
      <c r="JN1000" s="12"/>
      <c r="JO1000" s="12"/>
      <c r="JP1000" s="12"/>
      <c r="JQ1000" s="12"/>
      <c r="JR1000" s="12"/>
      <c r="JS1000" s="12"/>
      <c r="JT1000" s="12"/>
      <c r="JU1000" s="12"/>
      <c r="JV1000" s="12"/>
      <c r="JW1000" s="12"/>
      <c r="JX1000" s="12"/>
      <c r="JY1000" s="12"/>
      <c r="JZ1000" s="12"/>
      <c r="KA1000" s="12"/>
      <c r="KB1000" s="12"/>
      <c r="KC1000" s="12"/>
      <c r="KD1000" s="12"/>
      <c r="KE1000" s="12"/>
      <c r="KF1000" s="12"/>
      <c r="KG1000" s="12"/>
      <c r="KH1000" s="12"/>
      <c r="KI1000" s="12"/>
      <c r="KJ1000" s="12"/>
      <c r="KK1000" s="12"/>
      <c r="KL1000" s="12"/>
      <c r="KM1000" s="12"/>
      <c r="KN1000" s="12"/>
      <c r="KO1000" s="12"/>
      <c r="KP1000" s="12"/>
      <c r="KQ1000" s="12"/>
      <c r="KR1000" s="12"/>
      <c r="KS1000" s="12"/>
      <c r="KT1000" s="12"/>
      <c r="KU1000" s="12"/>
      <c r="KV1000" s="12"/>
      <c r="KW1000" s="12"/>
      <c r="KX1000" s="12"/>
      <c r="KY1000" s="12"/>
      <c r="KZ1000" s="12"/>
      <c r="LA1000" s="12"/>
      <c r="LB1000" s="12"/>
      <c r="LC1000" s="12"/>
      <c r="LD1000" s="12"/>
      <c r="LE1000" s="12"/>
      <c r="LF1000" s="12"/>
      <c r="LG1000" s="12"/>
      <c r="LH1000" s="12"/>
      <c r="LI1000" s="12"/>
      <c r="LJ1000" s="12"/>
      <c r="LK1000" s="12"/>
      <c r="LL1000" s="12"/>
      <c r="LM1000" s="12"/>
      <c r="LN1000" s="12"/>
      <c r="LO1000" s="12"/>
      <c r="LP1000" s="12"/>
      <c r="LQ1000" s="12"/>
      <c r="LR1000" s="12"/>
      <c r="LS1000" s="12"/>
      <c r="LT1000" s="12"/>
      <c r="LU1000" s="12"/>
      <c r="LV1000" s="12"/>
      <c r="LW1000" s="12"/>
      <c r="LX1000" s="12"/>
      <c r="LY1000" s="12"/>
      <c r="LZ1000" s="12"/>
      <c r="MA1000" s="12"/>
      <c r="MB1000" s="12"/>
      <c r="MC1000" s="12"/>
      <c r="MD1000" s="12"/>
      <c r="ME1000" s="12"/>
      <c r="MF1000" s="12"/>
      <c r="MG1000" s="12"/>
      <c r="MH1000" s="12"/>
      <c r="MI1000" s="12"/>
      <c r="MJ1000" s="12"/>
      <c r="MK1000" s="12"/>
      <c r="ML1000" s="12"/>
      <c r="MM1000" s="12"/>
      <c r="MN1000" s="12"/>
      <c r="MO1000" s="12"/>
      <c r="MP1000" s="12"/>
      <c r="MQ1000" s="12"/>
      <c r="MR1000" s="12"/>
      <c r="MS1000" s="12"/>
      <c r="MT1000" s="12"/>
      <c r="MU1000" s="12"/>
      <c r="MV1000" s="12"/>
      <c r="MW1000" s="12"/>
      <c r="MX1000" s="12"/>
      <c r="MY1000" s="12"/>
      <c r="MZ1000" s="12"/>
      <c r="NA1000" s="12"/>
      <c r="NB1000" s="12"/>
      <c r="NC1000" s="12"/>
      <c r="ND1000" s="12"/>
      <c r="NE1000" s="12"/>
      <c r="NF1000" s="12"/>
      <c r="NG1000" s="12"/>
      <c r="NH1000" s="12"/>
      <c r="NI1000" s="12"/>
      <c r="NJ1000" s="12"/>
      <c r="NK1000" s="12"/>
      <c r="NL1000" s="12"/>
      <c r="NM1000" s="12"/>
      <c r="NN1000" s="12"/>
      <c r="NO1000" s="12"/>
      <c r="NP1000" s="12"/>
      <c r="NQ1000" s="12"/>
      <c r="NR1000" s="12"/>
      <c r="NS1000" s="12"/>
      <c r="NT1000" s="12"/>
      <c r="NU1000" s="12"/>
      <c r="NV1000" s="12"/>
      <c r="NW1000" s="12"/>
      <c r="NX1000" s="12"/>
      <c r="NY1000" s="12"/>
      <c r="NZ1000" s="12"/>
      <c r="OA1000" s="12"/>
      <c r="OB1000" s="12"/>
      <c r="OC1000" s="12"/>
      <c r="OD1000" s="12"/>
      <c r="OE1000" s="12"/>
      <c r="OF1000" s="12"/>
      <c r="OG1000" s="12"/>
      <c r="OH1000" s="12"/>
      <c r="OI1000" s="12"/>
      <c r="OJ1000" s="12"/>
      <c r="OK1000" s="12"/>
      <c r="OL1000" s="12"/>
      <c r="OM1000" s="12"/>
      <c r="ON1000" s="12"/>
      <c r="OO1000" s="12"/>
      <c r="OP1000" s="12"/>
      <c r="OQ1000" s="12"/>
      <c r="OR1000" s="12"/>
      <c r="OS1000" s="12"/>
      <c r="OT1000" s="12"/>
      <c r="OU1000" s="12"/>
      <c r="OV1000" s="12"/>
      <c r="OW1000" s="12"/>
      <c r="OX1000" s="12"/>
      <c r="OY1000" s="12"/>
      <c r="OZ1000" s="12"/>
      <c r="PA1000" s="12"/>
      <c r="PB1000" s="12"/>
      <c r="PC1000" s="12"/>
      <c r="PD1000" s="12"/>
      <c r="PE1000" s="12"/>
      <c r="PF1000" s="12"/>
      <c r="PG1000" s="12"/>
      <c r="PH1000" s="12"/>
      <c r="PI1000" s="12"/>
      <c r="PJ1000" s="12"/>
      <c r="PK1000" s="12"/>
      <c r="PL1000" s="12"/>
      <c r="PM1000" s="12"/>
      <c r="PN1000" s="12"/>
      <c r="PO1000" s="12"/>
      <c r="PP1000" s="12"/>
    </row>
    <row r="1001">
      <c r="A1001" s="452"/>
      <c r="B1001" s="45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V1001" s="12"/>
      <c r="HW1001" s="12"/>
      <c r="HX1001" s="12"/>
      <c r="HY1001" s="12"/>
      <c r="HZ1001" s="12"/>
      <c r="IA1001" s="12"/>
      <c r="IB1001" s="12"/>
      <c r="IC1001" s="12"/>
      <c r="ID1001" s="12"/>
      <c r="IE1001" s="12"/>
      <c r="IF1001" s="12"/>
      <c r="IG1001" s="12"/>
      <c r="IH1001" s="12"/>
      <c r="II1001" s="12"/>
      <c r="IJ1001" s="12"/>
      <c r="IK1001" s="12"/>
      <c r="IL1001" s="12"/>
      <c r="IM1001" s="12"/>
      <c r="IN1001" s="12"/>
      <c r="IO1001" s="12"/>
      <c r="IP1001" s="12"/>
      <c r="IQ1001" s="12"/>
      <c r="IR1001" s="12"/>
      <c r="IS1001" s="12"/>
      <c r="IT1001" s="12"/>
      <c r="IU1001" s="12"/>
      <c r="IV1001" s="12"/>
      <c r="IW1001" s="12"/>
      <c r="IX1001" s="12"/>
      <c r="IY1001" s="12"/>
      <c r="IZ1001" s="12"/>
      <c r="JA1001" s="12"/>
      <c r="JB1001" s="12"/>
      <c r="JC1001" s="12"/>
      <c r="JD1001" s="12"/>
      <c r="JE1001" s="12"/>
      <c r="JF1001" s="12"/>
      <c r="JG1001" s="12"/>
      <c r="JH1001" s="12"/>
      <c r="JI1001" s="12"/>
      <c r="JJ1001" s="12"/>
      <c r="JK1001" s="12"/>
      <c r="JL1001" s="12"/>
      <c r="JM1001" s="12"/>
      <c r="JN1001" s="12"/>
      <c r="JO1001" s="12"/>
      <c r="JP1001" s="12"/>
      <c r="JQ1001" s="12"/>
      <c r="JR1001" s="12"/>
      <c r="JS1001" s="12"/>
      <c r="JT1001" s="12"/>
      <c r="JU1001" s="12"/>
      <c r="JV1001" s="12"/>
      <c r="JW1001" s="12"/>
      <c r="JX1001" s="12"/>
      <c r="JY1001" s="12"/>
      <c r="JZ1001" s="12"/>
      <c r="KA1001" s="12"/>
      <c r="KB1001" s="12"/>
      <c r="KC1001" s="12"/>
      <c r="KD1001" s="12"/>
      <c r="KE1001" s="12"/>
      <c r="KF1001" s="12"/>
      <c r="KG1001" s="12"/>
      <c r="KH1001" s="12"/>
      <c r="KI1001" s="12"/>
      <c r="KJ1001" s="12"/>
      <c r="KK1001" s="12"/>
      <c r="KL1001" s="12"/>
      <c r="KM1001" s="12"/>
      <c r="KN1001" s="12"/>
      <c r="KO1001" s="12"/>
      <c r="KP1001" s="12"/>
      <c r="KQ1001" s="12"/>
      <c r="KR1001" s="12"/>
      <c r="KS1001" s="12"/>
      <c r="KT1001" s="12"/>
      <c r="KU1001" s="12"/>
      <c r="KV1001" s="12"/>
      <c r="KW1001" s="12"/>
      <c r="KX1001" s="12"/>
      <c r="KY1001" s="12"/>
      <c r="KZ1001" s="12"/>
      <c r="LA1001" s="12"/>
      <c r="LB1001" s="12"/>
      <c r="LC1001" s="12"/>
      <c r="LD1001" s="12"/>
      <c r="LE1001" s="12"/>
      <c r="LF1001" s="12"/>
      <c r="LG1001" s="12"/>
      <c r="LH1001" s="12"/>
      <c r="LI1001" s="12"/>
      <c r="LJ1001" s="12"/>
      <c r="LK1001" s="12"/>
      <c r="LL1001" s="12"/>
      <c r="LM1001" s="12"/>
      <c r="LN1001" s="12"/>
      <c r="LO1001" s="12"/>
      <c r="LP1001" s="12"/>
      <c r="LQ1001" s="12"/>
      <c r="LR1001" s="12"/>
      <c r="LS1001" s="12"/>
      <c r="LT1001" s="12"/>
      <c r="LU1001" s="12"/>
      <c r="LV1001" s="12"/>
      <c r="LW1001" s="12"/>
      <c r="LX1001" s="12"/>
      <c r="LY1001" s="12"/>
      <c r="LZ1001" s="12"/>
      <c r="MA1001" s="12"/>
      <c r="MB1001" s="12"/>
      <c r="MC1001" s="12"/>
      <c r="MD1001" s="12"/>
      <c r="ME1001" s="12"/>
      <c r="MF1001" s="12"/>
      <c r="MG1001" s="12"/>
      <c r="MH1001" s="12"/>
      <c r="MI1001" s="12"/>
      <c r="MJ1001" s="12"/>
      <c r="MK1001" s="12"/>
      <c r="ML1001" s="12"/>
      <c r="MM1001" s="12"/>
      <c r="MN1001" s="12"/>
      <c r="MO1001" s="12"/>
      <c r="MP1001" s="12"/>
      <c r="MQ1001" s="12"/>
      <c r="MR1001" s="12"/>
      <c r="MS1001" s="12"/>
      <c r="MT1001" s="12"/>
      <c r="MU1001" s="12"/>
      <c r="MV1001" s="12"/>
      <c r="MW1001" s="12"/>
      <c r="MX1001" s="12"/>
      <c r="MY1001" s="12"/>
      <c r="MZ1001" s="12"/>
      <c r="NA1001" s="12"/>
      <c r="NB1001" s="12"/>
      <c r="NC1001" s="12"/>
      <c r="ND1001" s="12"/>
      <c r="NE1001" s="12"/>
      <c r="NF1001" s="12"/>
      <c r="NG1001" s="12"/>
      <c r="NH1001" s="12"/>
      <c r="NI1001" s="12"/>
      <c r="NJ1001" s="12"/>
      <c r="NK1001" s="12"/>
      <c r="NL1001" s="12"/>
      <c r="NM1001" s="12"/>
      <c r="NN1001" s="12"/>
      <c r="NO1001" s="12"/>
      <c r="NP1001" s="12"/>
      <c r="NQ1001" s="12"/>
      <c r="NR1001" s="12"/>
      <c r="NS1001" s="12"/>
      <c r="NT1001" s="12"/>
      <c r="NU1001" s="12"/>
      <c r="NV1001" s="12"/>
      <c r="NW1001" s="12"/>
      <c r="NX1001" s="12"/>
      <c r="NY1001" s="12"/>
      <c r="NZ1001" s="12"/>
      <c r="OA1001" s="12"/>
      <c r="OB1001" s="12"/>
      <c r="OC1001" s="12"/>
      <c r="OD1001" s="12"/>
      <c r="OE1001" s="12"/>
      <c r="OF1001" s="12"/>
      <c r="OG1001" s="12"/>
      <c r="OH1001" s="12"/>
      <c r="OI1001" s="12"/>
      <c r="OJ1001" s="12"/>
      <c r="OK1001" s="12"/>
      <c r="OL1001" s="12"/>
      <c r="OM1001" s="12"/>
      <c r="ON1001" s="12"/>
      <c r="OO1001" s="12"/>
      <c r="OP1001" s="12"/>
      <c r="OQ1001" s="12"/>
      <c r="OR1001" s="12"/>
      <c r="OS1001" s="12"/>
      <c r="OT1001" s="12"/>
      <c r="OU1001" s="12"/>
      <c r="OV1001" s="12"/>
      <c r="OW1001" s="12"/>
      <c r="OX1001" s="12"/>
      <c r="OY1001" s="12"/>
      <c r="OZ1001" s="12"/>
      <c r="PA1001" s="12"/>
      <c r="PB1001" s="12"/>
      <c r="PC1001" s="12"/>
      <c r="PD1001" s="12"/>
      <c r="PE1001" s="12"/>
      <c r="PF1001" s="12"/>
      <c r="PG1001" s="12"/>
      <c r="PH1001" s="12"/>
      <c r="PI1001" s="12"/>
      <c r="PJ1001" s="12"/>
      <c r="PK1001" s="12"/>
      <c r="PL1001" s="12"/>
      <c r="PM1001" s="12"/>
      <c r="PN1001" s="12"/>
      <c r="PO1001" s="12"/>
      <c r="PP1001" s="12"/>
    </row>
    <row r="1002">
      <c r="A1002" s="452"/>
      <c r="B1002" s="45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  <c r="HT1002" s="12"/>
      <c r="HU1002" s="12"/>
      <c r="HV1002" s="12"/>
      <c r="HW1002" s="12"/>
      <c r="HX1002" s="12"/>
      <c r="HY1002" s="12"/>
      <c r="HZ1002" s="12"/>
      <c r="IA1002" s="12"/>
      <c r="IB1002" s="12"/>
      <c r="IC1002" s="12"/>
      <c r="ID1002" s="12"/>
      <c r="IE1002" s="12"/>
      <c r="IF1002" s="12"/>
      <c r="IG1002" s="12"/>
      <c r="IH1002" s="12"/>
      <c r="II1002" s="12"/>
      <c r="IJ1002" s="12"/>
      <c r="IK1002" s="12"/>
      <c r="IL1002" s="12"/>
      <c r="IM1002" s="12"/>
      <c r="IN1002" s="12"/>
      <c r="IO1002" s="12"/>
      <c r="IP1002" s="12"/>
      <c r="IQ1002" s="12"/>
      <c r="IR1002" s="12"/>
      <c r="IS1002" s="12"/>
      <c r="IT1002" s="12"/>
      <c r="IU1002" s="12"/>
      <c r="IV1002" s="12"/>
      <c r="IW1002" s="12"/>
      <c r="IX1002" s="12"/>
      <c r="IY1002" s="12"/>
      <c r="IZ1002" s="12"/>
      <c r="JA1002" s="12"/>
      <c r="JB1002" s="12"/>
      <c r="JC1002" s="12"/>
      <c r="JD1002" s="12"/>
      <c r="JE1002" s="12"/>
      <c r="JF1002" s="12"/>
      <c r="JG1002" s="12"/>
      <c r="JH1002" s="12"/>
      <c r="JI1002" s="12"/>
      <c r="JJ1002" s="12"/>
      <c r="JK1002" s="12"/>
      <c r="JL1002" s="12"/>
      <c r="JM1002" s="12"/>
      <c r="JN1002" s="12"/>
      <c r="JO1002" s="12"/>
      <c r="JP1002" s="12"/>
      <c r="JQ1002" s="12"/>
      <c r="JR1002" s="12"/>
      <c r="JS1002" s="12"/>
      <c r="JT1002" s="12"/>
      <c r="JU1002" s="12"/>
      <c r="JV1002" s="12"/>
      <c r="JW1002" s="12"/>
      <c r="JX1002" s="12"/>
      <c r="JY1002" s="12"/>
      <c r="JZ1002" s="12"/>
      <c r="KA1002" s="12"/>
      <c r="KB1002" s="12"/>
      <c r="KC1002" s="12"/>
      <c r="KD1002" s="12"/>
      <c r="KE1002" s="12"/>
      <c r="KF1002" s="12"/>
      <c r="KG1002" s="12"/>
      <c r="KH1002" s="12"/>
      <c r="KI1002" s="12"/>
      <c r="KJ1002" s="12"/>
      <c r="KK1002" s="12"/>
      <c r="KL1002" s="12"/>
      <c r="KM1002" s="12"/>
      <c r="KN1002" s="12"/>
      <c r="KO1002" s="12"/>
      <c r="KP1002" s="12"/>
      <c r="KQ1002" s="12"/>
      <c r="KR1002" s="12"/>
      <c r="KS1002" s="12"/>
      <c r="KT1002" s="12"/>
      <c r="KU1002" s="12"/>
      <c r="KV1002" s="12"/>
      <c r="KW1002" s="12"/>
      <c r="KX1002" s="12"/>
      <c r="KY1002" s="12"/>
      <c r="KZ1002" s="12"/>
      <c r="LA1002" s="12"/>
      <c r="LB1002" s="12"/>
      <c r="LC1002" s="12"/>
      <c r="LD1002" s="12"/>
      <c r="LE1002" s="12"/>
      <c r="LF1002" s="12"/>
      <c r="LG1002" s="12"/>
      <c r="LH1002" s="12"/>
      <c r="LI1002" s="12"/>
      <c r="LJ1002" s="12"/>
      <c r="LK1002" s="12"/>
      <c r="LL1002" s="12"/>
      <c r="LM1002" s="12"/>
      <c r="LN1002" s="12"/>
      <c r="LO1002" s="12"/>
      <c r="LP1002" s="12"/>
      <c r="LQ1002" s="12"/>
      <c r="LR1002" s="12"/>
      <c r="LS1002" s="12"/>
      <c r="LT1002" s="12"/>
      <c r="LU1002" s="12"/>
      <c r="LV1002" s="12"/>
      <c r="LW1002" s="12"/>
      <c r="LX1002" s="12"/>
      <c r="LY1002" s="12"/>
      <c r="LZ1002" s="12"/>
      <c r="MA1002" s="12"/>
      <c r="MB1002" s="12"/>
      <c r="MC1002" s="12"/>
      <c r="MD1002" s="12"/>
      <c r="ME1002" s="12"/>
      <c r="MF1002" s="12"/>
      <c r="MG1002" s="12"/>
      <c r="MH1002" s="12"/>
      <c r="MI1002" s="12"/>
      <c r="MJ1002" s="12"/>
      <c r="MK1002" s="12"/>
      <c r="ML1002" s="12"/>
      <c r="MM1002" s="12"/>
      <c r="MN1002" s="12"/>
      <c r="MO1002" s="12"/>
      <c r="MP1002" s="12"/>
      <c r="MQ1002" s="12"/>
      <c r="MR1002" s="12"/>
      <c r="MS1002" s="12"/>
      <c r="MT1002" s="12"/>
      <c r="MU1002" s="12"/>
      <c r="MV1002" s="12"/>
      <c r="MW1002" s="12"/>
      <c r="MX1002" s="12"/>
      <c r="MY1002" s="12"/>
      <c r="MZ1002" s="12"/>
      <c r="NA1002" s="12"/>
      <c r="NB1002" s="12"/>
      <c r="NC1002" s="12"/>
      <c r="ND1002" s="12"/>
      <c r="NE1002" s="12"/>
      <c r="NF1002" s="12"/>
      <c r="NG1002" s="12"/>
      <c r="NH1002" s="12"/>
      <c r="NI1002" s="12"/>
      <c r="NJ1002" s="12"/>
      <c r="NK1002" s="12"/>
      <c r="NL1002" s="12"/>
      <c r="NM1002" s="12"/>
      <c r="NN1002" s="12"/>
      <c r="NO1002" s="12"/>
      <c r="NP1002" s="12"/>
      <c r="NQ1002" s="12"/>
      <c r="NR1002" s="12"/>
      <c r="NS1002" s="12"/>
      <c r="NT1002" s="12"/>
      <c r="NU1002" s="12"/>
      <c r="NV1002" s="12"/>
      <c r="NW1002" s="12"/>
      <c r="NX1002" s="12"/>
      <c r="NY1002" s="12"/>
      <c r="NZ1002" s="12"/>
      <c r="OA1002" s="12"/>
      <c r="OB1002" s="12"/>
      <c r="OC1002" s="12"/>
      <c r="OD1002" s="12"/>
      <c r="OE1002" s="12"/>
      <c r="OF1002" s="12"/>
      <c r="OG1002" s="12"/>
      <c r="OH1002" s="12"/>
      <c r="OI1002" s="12"/>
      <c r="OJ1002" s="12"/>
      <c r="OK1002" s="12"/>
      <c r="OL1002" s="12"/>
      <c r="OM1002" s="12"/>
      <c r="ON1002" s="12"/>
      <c r="OO1002" s="12"/>
      <c r="OP1002" s="12"/>
      <c r="OQ1002" s="12"/>
      <c r="OR1002" s="12"/>
      <c r="OS1002" s="12"/>
      <c r="OT1002" s="12"/>
      <c r="OU1002" s="12"/>
      <c r="OV1002" s="12"/>
      <c r="OW1002" s="12"/>
      <c r="OX1002" s="12"/>
      <c r="OY1002" s="12"/>
      <c r="OZ1002" s="12"/>
      <c r="PA1002" s="12"/>
      <c r="PB1002" s="12"/>
      <c r="PC1002" s="12"/>
      <c r="PD1002" s="12"/>
      <c r="PE1002" s="12"/>
      <c r="PF1002" s="12"/>
      <c r="PG1002" s="12"/>
      <c r="PH1002" s="12"/>
      <c r="PI1002" s="12"/>
      <c r="PJ1002" s="12"/>
      <c r="PK1002" s="12"/>
      <c r="PL1002" s="12"/>
      <c r="PM1002" s="12"/>
      <c r="PN1002" s="12"/>
      <c r="PO1002" s="12"/>
      <c r="PP1002" s="12"/>
    </row>
    <row r="1003">
      <c r="A1003" s="452"/>
      <c r="B1003" s="45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R1003" s="12"/>
      <c r="ES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12"/>
      <c r="FX1003" s="12"/>
      <c r="FY1003" s="12"/>
      <c r="FZ1003" s="12"/>
      <c r="GA1003" s="12"/>
      <c r="GB1003" s="12"/>
      <c r="GC1003" s="12"/>
      <c r="GD1003" s="12"/>
      <c r="GE1003" s="12"/>
      <c r="GF1003" s="12"/>
      <c r="GG1003" s="12"/>
      <c r="GH1003" s="12"/>
      <c r="GI1003" s="12"/>
      <c r="GJ1003" s="12"/>
      <c r="GK1003" s="12"/>
      <c r="GL1003" s="12"/>
      <c r="GM1003" s="12"/>
      <c r="GN1003" s="12"/>
      <c r="GO1003" s="12"/>
      <c r="GP1003" s="12"/>
      <c r="GQ1003" s="12"/>
      <c r="GR1003" s="12"/>
      <c r="GS1003" s="12"/>
      <c r="GT1003" s="12"/>
      <c r="GU1003" s="12"/>
      <c r="GV1003" s="12"/>
      <c r="GW1003" s="12"/>
      <c r="GX1003" s="12"/>
      <c r="GY1003" s="12"/>
      <c r="GZ1003" s="12"/>
      <c r="HA1003" s="12"/>
      <c r="HB1003" s="12"/>
      <c r="HC1003" s="12"/>
      <c r="HD1003" s="12"/>
      <c r="HE1003" s="12"/>
      <c r="HF1003" s="12"/>
      <c r="HG1003" s="12"/>
      <c r="HH1003" s="12"/>
      <c r="HI1003" s="12"/>
      <c r="HJ1003" s="12"/>
      <c r="HK1003" s="12"/>
      <c r="HL1003" s="12"/>
      <c r="HM1003" s="12"/>
      <c r="HN1003" s="12"/>
      <c r="HO1003" s="12"/>
      <c r="HP1003" s="12"/>
      <c r="HQ1003" s="12"/>
      <c r="HR1003" s="12"/>
      <c r="HS1003" s="12"/>
      <c r="HT1003" s="12"/>
      <c r="HU1003" s="12"/>
      <c r="HV1003" s="12"/>
      <c r="HW1003" s="12"/>
      <c r="HX1003" s="12"/>
      <c r="HY1003" s="12"/>
      <c r="HZ1003" s="12"/>
      <c r="IA1003" s="12"/>
      <c r="IB1003" s="12"/>
      <c r="IC1003" s="12"/>
      <c r="ID1003" s="12"/>
      <c r="IE1003" s="12"/>
      <c r="IF1003" s="12"/>
      <c r="IG1003" s="12"/>
      <c r="IH1003" s="12"/>
      <c r="II1003" s="12"/>
      <c r="IJ1003" s="12"/>
      <c r="IK1003" s="12"/>
      <c r="IL1003" s="12"/>
      <c r="IM1003" s="12"/>
      <c r="IN1003" s="12"/>
      <c r="IO1003" s="12"/>
      <c r="IP1003" s="12"/>
      <c r="IQ1003" s="12"/>
      <c r="IR1003" s="12"/>
      <c r="IS1003" s="12"/>
      <c r="IT1003" s="12"/>
      <c r="IU1003" s="12"/>
      <c r="IV1003" s="12"/>
      <c r="IW1003" s="12"/>
      <c r="IX1003" s="12"/>
      <c r="IY1003" s="12"/>
      <c r="IZ1003" s="12"/>
      <c r="JA1003" s="12"/>
      <c r="JB1003" s="12"/>
      <c r="JC1003" s="12"/>
      <c r="JD1003" s="12"/>
      <c r="JE1003" s="12"/>
      <c r="JF1003" s="12"/>
      <c r="JG1003" s="12"/>
      <c r="JH1003" s="12"/>
      <c r="JI1003" s="12"/>
      <c r="JJ1003" s="12"/>
      <c r="JK1003" s="12"/>
      <c r="JL1003" s="12"/>
      <c r="JM1003" s="12"/>
      <c r="JN1003" s="12"/>
      <c r="JO1003" s="12"/>
      <c r="JP1003" s="12"/>
      <c r="JQ1003" s="12"/>
      <c r="JR1003" s="12"/>
      <c r="JS1003" s="12"/>
      <c r="JT1003" s="12"/>
      <c r="JU1003" s="12"/>
      <c r="JV1003" s="12"/>
      <c r="JW1003" s="12"/>
      <c r="JX1003" s="12"/>
      <c r="JY1003" s="12"/>
      <c r="JZ1003" s="12"/>
      <c r="KA1003" s="12"/>
      <c r="KB1003" s="12"/>
      <c r="KC1003" s="12"/>
      <c r="KD1003" s="12"/>
      <c r="KE1003" s="12"/>
      <c r="KF1003" s="12"/>
      <c r="KG1003" s="12"/>
      <c r="KH1003" s="12"/>
      <c r="KI1003" s="12"/>
      <c r="KJ1003" s="12"/>
      <c r="KK1003" s="12"/>
      <c r="KL1003" s="12"/>
      <c r="KM1003" s="12"/>
      <c r="KN1003" s="12"/>
      <c r="KO1003" s="12"/>
      <c r="KP1003" s="12"/>
      <c r="KQ1003" s="12"/>
      <c r="KR1003" s="12"/>
      <c r="KS1003" s="12"/>
      <c r="KT1003" s="12"/>
      <c r="KU1003" s="12"/>
      <c r="KV1003" s="12"/>
      <c r="KW1003" s="12"/>
      <c r="KX1003" s="12"/>
      <c r="KY1003" s="12"/>
      <c r="KZ1003" s="12"/>
      <c r="LA1003" s="12"/>
      <c r="LB1003" s="12"/>
      <c r="LC1003" s="12"/>
      <c r="LD1003" s="12"/>
      <c r="LE1003" s="12"/>
      <c r="LF1003" s="12"/>
      <c r="LG1003" s="12"/>
      <c r="LH1003" s="12"/>
      <c r="LI1003" s="12"/>
      <c r="LJ1003" s="12"/>
      <c r="LK1003" s="12"/>
      <c r="LL1003" s="12"/>
      <c r="LM1003" s="12"/>
      <c r="LN1003" s="12"/>
      <c r="LO1003" s="12"/>
      <c r="LP1003" s="12"/>
      <c r="LQ1003" s="12"/>
      <c r="LR1003" s="12"/>
      <c r="LS1003" s="12"/>
      <c r="LT1003" s="12"/>
      <c r="LU1003" s="12"/>
      <c r="LV1003" s="12"/>
      <c r="LW1003" s="12"/>
      <c r="LX1003" s="12"/>
      <c r="LY1003" s="12"/>
      <c r="LZ1003" s="12"/>
      <c r="MA1003" s="12"/>
      <c r="MB1003" s="12"/>
      <c r="MC1003" s="12"/>
      <c r="MD1003" s="12"/>
      <c r="ME1003" s="12"/>
      <c r="MF1003" s="12"/>
      <c r="MG1003" s="12"/>
      <c r="MH1003" s="12"/>
      <c r="MI1003" s="12"/>
      <c r="MJ1003" s="12"/>
      <c r="MK1003" s="12"/>
      <c r="ML1003" s="12"/>
      <c r="MM1003" s="12"/>
      <c r="MN1003" s="12"/>
      <c r="MO1003" s="12"/>
      <c r="MP1003" s="12"/>
      <c r="MQ1003" s="12"/>
      <c r="MR1003" s="12"/>
      <c r="MS1003" s="12"/>
      <c r="MT1003" s="12"/>
      <c r="MU1003" s="12"/>
      <c r="MV1003" s="12"/>
      <c r="MW1003" s="12"/>
      <c r="MX1003" s="12"/>
      <c r="MY1003" s="12"/>
      <c r="MZ1003" s="12"/>
      <c r="NA1003" s="12"/>
      <c r="NB1003" s="12"/>
      <c r="NC1003" s="12"/>
      <c r="ND1003" s="12"/>
      <c r="NE1003" s="12"/>
      <c r="NF1003" s="12"/>
      <c r="NG1003" s="12"/>
      <c r="NH1003" s="12"/>
      <c r="NI1003" s="12"/>
      <c r="NJ1003" s="12"/>
      <c r="NK1003" s="12"/>
      <c r="NL1003" s="12"/>
      <c r="NM1003" s="12"/>
      <c r="NN1003" s="12"/>
      <c r="NO1003" s="12"/>
      <c r="NP1003" s="12"/>
      <c r="NQ1003" s="12"/>
      <c r="NR1003" s="12"/>
      <c r="NS1003" s="12"/>
      <c r="NT1003" s="12"/>
      <c r="NU1003" s="12"/>
      <c r="NV1003" s="12"/>
      <c r="NW1003" s="12"/>
      <c r="NX1003" s="12"/>
      <c r="NY1003" s="12"/>
      <c r="NZ1003" s="12"/>
      <c r="OA1003" s="12"/>
      <c r="OB1003" s="12"/>
      <c r="OC1003" s="12"/>
      <c r="OD1003" s="12"/>
      <c r="OE1003" s="12"/>
      <c r="OF1003" s="12"/>
      <c r="OG1003" s="12"/>
      <c r="OH1003" s="12"/>
      <c r="OI1003" s="12"/>
      <c r="OJ1003" s="12"/>
      <c r="OK1003" s="12"/>
      <c r="OL1003" s="12"/>
      <c r="OM1003" s="12"/>
      <c r="ON1003" s="12"/>
      <c r="OO1003" s="12"/>
      <c r="OP1003" s="12"/>
      <c r="OQ1003" s="12"/>
      <c r="OR1003" s="12"/>
      <c r="OS1003" s="12"/>
      <c r="OT1003" s="12"/>
      <c r="OU1003" s="12"/>
      <c r="OV1003" s="12"/>
      <c r="OW1003" s="12"/>
      <c r="OX1003" s="12"/>
      <c r="OY1003" s="12"/>
      <c r="OZ1003" s="12"/>
      <c r="PA1003" s="12"/>
      <c r="PB1003" s="12"/>
      <c r="PC1003" s="12"/>
      <c r="PD1003" s="12"/>
      <c r="PE1003" s="12"/>
      <c r="PF1003" s="12"/>
      <c r="PG1003" s="12"/>
      <c r="PH1003" s="12"/>
      <c r="PI1003" s="12"/>
      <c r="PJ1003" s="12"/>
      <c r="PK1003" s="12"/>
      <c r="PL1003" s="12"/>
      <c r="PM1003" s="12"/>
      <c r="PN1003" s="12"/>
      <c r="PO1003" s="12"/>
      <c r="PP1003" s="12"/>
    </row>
    <row r="1004">
      <c r="A1004" s="452"/>
      <c r="B1004" s="45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R1004" s="12"/>
      <c r="ES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12"/>
      <c r="FX1004" s="12"/>
      <c r="FY1004" s="12"/>
      <c r="FZ1004" s="12"/>
      <c r="GA1004" s="12"/>
      <c r="GB1004" s="12"/>
      <c r="GC1004" s="12"/>
      <c r="GD1004" s="12"/>
      <c r="GE1004" s="12"/>
      <c r="GF1004" s="12"/>
      <c r="GG1004" s="12"/>
      <c r="GH1004" s="12"/>
      <c r="GI1004" s="12"/>
      <c r="GJ1004" s="12"/>
      <c r="GK1004" s="12"/>
      <c r="GL1004" s="12"/>
      <c r="GM1004" s="12"/>
      <c r="GN1004" s="12"/>
      <c r="GO1004" s="12"/>
      <c r="GP1004" s="12"/>
      <c r="GQ1004" s="12"/>
      <c r="GR1004" s="12"/>
      <c r="GS1004" s="12"/>
      <c r="GT1004" s="12"/>
      <c r="GU1004" s="12"/>
      <c r="GV1004" s="12"/>
      <c r="GW1004" s="12"/>
      <c r="GX1004" s="12"/>
      <c r="GY1004" s="12"/>
      <c r="GZ1004" s="12"/>
      <c r="HA1004" s="12"/>
      <c r="HB1004" s="12"/>
      <c r="HC1004" s="12"/>
      <c r="HD1004" s="12"/>
      <c r="HE1004" s="12"/>
      <c r="HF1004" s="12"/>
      <c r="HG1004" s="12"/>
      <c r="HH1004" s="12"/>
      <c r="HI1004" s="12"/>
      <c r="HJ1004" s="12"/>
      <c r="HK1004" s="12"/>
      <c r="HL1004" s="12"/>
      <c r="HM1004" s="12"/>
      <c r="HN1004" s="12"/>
      <c r="HO1004" s="12"/>
      <c r="HP1004" s="12"/>
      <c r="HQ1004" s="12"/>
      <c r="HR1004" s="12"/>
      <c r="HS1004" s="12"/>
      <c r="HT1004" s="12"/>
      <c r="HU1004" s="12"/>
      <c r="HV1004" s="12"/>
      <c r="HW1004" s="12"/>
      <c r="HX1004" s="12"/>
      <c r="HY1004" s="12"/>
      <c r="HZ1004" s="12"/>
      <c r="IA1004" s="12"/>
      <c r="IB1004" s="12"/>
      <c r="IC1004" s="12"/>
      <c r="ID1004" s="12"/>
      <c r="IE1004" s="12"/>
      <c r="IF1004" s="12"/>
      <c r="IG1004" s="12"/>
      <c r="IH1004" s="12"/>
      <c r="II1004" s="12"/>
      <c r="IJ1004" s="12"/>
      <c r="IK1004" s="12"/>
      <c r="IL1004" s="12"/>
      <c r="IM1004" s="12"/>
      <c r="IN1004" s="12"/>
      <c r="IO1004" s="12"/>
      <c r="IP1004" s="12"/>
      <c r="IQ1004" s="12"/>
      <c r="IR1004" s="12"/>
      <c r="IS1004" s="12"/>
      <c r="IT1004" s="12"/>
      <c r="IU1004" s="12"/>
      <c r="IV1004" s="12"/>
      <c r="IW1004" s="12"/>
      <c r="IX1004" s="12"/>
      <c r="IY1004" s="12"/>
      <c r="IZ1004" s="12"/>
      <c r="JA1004" s="12"/>
      <c r="JB1004" s="12"/>
      <c r="JC1004" s="12"/>
      <c r="JD1004" s="12"/>
      <c r="JE1004" s="12"/>
      <c r="JF1004" s="12"/>
      <c r="JG1004" s="12"/>
      <c r="JH1004" s="12"/>
      <c r="JI1004" s="12"/>
      <c r="JJ1004" s="12"/>
      <c r="JK1004" s="12"/>
      <c r="JL1004" s="12"/>
      <c r="JM1004" s="12"/>
      <c r="JN1004" s="12"/>
      <c r="JO1004" s="12"/>
      <c r="JP1004" s="12"/>
      <c r="JQ1004" s="12"/>
      <c r="JR1004" s="12"/>
      <c r="JS1004" s="12"/>
      <c r="JT1004" s="12"/>
      <c r="JU1004" s="12"/>
      <c r="JV1004" s="12"/>
      <c r="JW1004" s="12"/>
      <c r="JX1004" s="12"/>
      <c r="JY1004" s="12"/>
      <c r="JZ1004" s="12"/>
      <c r="KA1004" s="12"/>
      <c r="KB1004" s="12"/>
      <c r="KC1004" s="12"/>
      <c r="KD1004" s="12"/>
      <c r="KE1004" s="12"/>
      <c r="KF1004" s="12"/>
      <c r="KG1004" s="12"/>
      <c r="KH1004" s="12"/>
      <c r="KI1004" s="12"/>
      <c r="KJ1004" s="12"/>
      <c r="KK1004" s="12"/>
      <c r="KL1004" s="12"/>
      <c r="KM1004" s="12"/>
      <c r="KN1004" s="12"/>
      <c r="KO1004" s="12"/>
      <c r="KP1004" s="12"/>
      <c r="KQ1004" s="12"/>
      <c r="KR1004" s="12"/>
      <c r="KS1004" s="12"/>
      <c r="KT1004" s="12"/>
      <c r="KU1004" s="12"/>
      <c r="KV1004" s="12"/>
      <c r="KW1004" s="12"/>
      <c r="KX1004" s="12"/>
      <c r="KY1004" s="12"/>
      <c r="KZ1004" s="12"/>
      <c r="LA1004" s="12"/>
      <c r="LB1004" s="12"/>
      <c r="LC1004" s="12"/>
      <c r="LD1004" s="12"/>
      <c r="LE1004" s="12"/>
      <c r="LF1004" s="12"/>
      <c r="LG1004" s="12"/>
      <c r="LH1004" s="12"/>
      <c r="LI1004" s="12"/>
      <c r="LJ1004" s="12"/>
      <c r="LK1004" s="12"/>
      <c r="LL1004" s="12"/>
      <c r="LM1004" s="12"/>
      <c r="LN1004" s="12"/>
      <c r="LO1004" s="12"/>
      <c r="LP1004" s="12"/>
      <c r="LQ1004" s="12"/>
      <c r="LR1004" s="12"/>
      <c r="LS1004" s="12"/>
      <c r="LT1004" s="12"/>
      <c r="LU1004" s="12"/>
      <c r="LV1004" s="12"/>
      <c r="LW1004" s="12"/>
      <c r="LX1004" s="12"/>
      <c r="LY1004" s="12"/>
      <c r="LZ1004" s="12"/>
      <c r="MA1004" s="12"/>
      <c r="MB1004" s="12"/>
      <c r="MC1004" s="12"/>
      <c r="MD1004" s="12"/>
      <c r="ME1004" s="12"/>
      <c r="MF1004" s="12"/>
      <c r="MG1004" s="12"/>
      <c r="MH1004" s="12"/>
      <c r="MI1004" s="12"/>
      <c r="MJ1004" s="12"/>
      <c r="MK1004" s="12"/>
      <c r="ML1004" s="12"/>
      <c r="MM1004" s="12"/>
      <c r="MN1004" s="12"/>
      <c r="MO1004" s="12"/>
      <c r="MP1004" s="12"/>
      <c r="MQ1004" s="12"/>
      <c r="MR1004" s="12"/>
      <c r="MS1004" s="12"/>
      <c r="MT1004" s="12"/>
      <c r="MU1004" s="12"/>
      <c r="MV1004" s="12"/>
      <c r="MW1004" s="12"/>
      <c r="MX1004" s="12"/>
      <c r="MY1004" s="12"/>
      <c r="MZ1004" s="12"/>
      <c r="NA1004" s="12"/>
      <c r="NB1004" s="12"/>
      <c r="NC1004" s="12"/>
      <c r="ND1004" s="12"/>
      <c r="NE1004" s="12"/>
      <c r="NF1004" s="12"/>
      <c r="NG1004" s="12"/>
      <c r="NH1004" s="12"/>
      <c r="NI1004" s="12"/>
      <c r="NJ1004" s="12"/>
      <c r="NK1004" s="12"/>
      <c r="NL1004" s="12"/>
      <c r="NM1004" s="12"/>
      <c r="NN1004" s="12"/>
      <c r="NO1004" s="12"/>
      <c r="NP1004" s="12"/>
      <c r="NQ1004" s="12"/>
      <c r="NR1004" s="12"/>
      <c r="NS1004" s="12"/>
      <c r="NT1004" s="12"/>
      <c r="NU1004" s="12"/>
      <c r="NV1004" s="12"/>
      <c r="NW1004" s="12"/>
      <c r="NX1004" s="12"/>
      <c r="NY1004" s="12"/>
      <c r="NZ1004" s="12"/>
      <c r="OA1004" s="12"/>
      <c r="OB1004" s="12"/>
      <c r="OC1004" s="12"/>
      <c r="OD1004" s="12"/>
      <c r="OE1004" s="12"/>
      <c r="OF1004" s="12"/>
      <c r="OG1004" s="12"/>
      <c r="OH1004" s="12"/>
      <c r="OI1004" s="12"/>
      <c r="OJ1004" s="12"/>
      <c r="OK1004" s="12"/>
      <c r="OL1004" s="12"/>
      <c r="OM1004" s="12"/>
      <c r="ON1004" s="12"/>
      <c r="OO1004" s="12"/>
      <c r="OP1004" s="12"/>
      <c r="OQ1004" s="12"/>
      <c r="OR1004" s="12"/>
      <c r="OS1004" s="12"/>
      <c r="OT1004" s="12"/>
      <c r="OU1004" s="12"/>
      <c r="OV1004" s="12"/>
      <c r="OW1004" s="12"/>
      <c r="OX1004" s="12"/>
      <c r="OY1004" s="12"/>
      <c r="OZ1004" s="12"/>
      <c r="PA1004" s="12"/>
      <c r="PB1004" s="12"/>
      <c r="PC1004" s="12"/>
      <c r="PD1004" s="12"/>
      <c r="PE1004" s="12"/>
      <c r="PF1004" s="12"/>
      <c r="PG1004" s="12"/>
      <c r="PH1004" s="12"/>
      <c r="PI1004" s="12"/>
      <c r="PJ1004" s="12"/>
      <c r="PK1004" s="12"/>
      <c r="PL1004" s="12"/>
      <c r="PM1004" s="12"/>
      <c r="PN1004" s="12"/>
      <c r="PO1004" s="12"/>
      <c r="PP1004" s="12"/>
    </row>
    <row r="1005">
      <c r="A1005" s="452"/>
      <c r="B1005" s="45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V1005" s="12"/>
      <c r="HW1005" s="12"/>
      <c r="HX1005" s="12"/>
      <c r="HY1005" s="12"/>
      <c r="HZ1005" s="12"/>
      <c r="IA1005" s="12"/>
      <c r="IB1005" s="12"/>
      <c r="IC1005" s="12"/>
      <c r="ID1005" s="12"/>
      <c r="IE1005" s="12"/>
      <c r="IF1005" s="12"/>
      <c r="IG1005" s="12"/>
      <c r="IH1005" s="12"/>
      <c r="II1005" s="12"/>
      <c r="IJ1005" s="12"/>
      <c r="IK1005" s="12"/>
      <c r="IL1005" s="12"/>
      <c r="IM1005" s="12"/>
      <c r="IN1005" s="12"/>
      <c r="IO1005" s="12"/>
      <c r="IP1005" s="12"/>
      <c r="IQ1005" s="12"/>
      <c r="IR1005" s="12"/>
      <c r="IS1005" s="12"/>
      <c r="IT1005" s="12"/>
      <c r="IU1005" s="12"/>
      <c r="IV1005" s="12"/>
      <c r="IW1005" s="12"/>
      <c r="IX1005" s="12"/>
      <c r="IY1005" s="12"/>
      <c r="IZ1005" s="12"/>
      <c r="JA1005" s="12"/>
      <c r="JB1005" s="12"/>
      <c r="JC1005" s="12"/>
      <c r="JD1005" s="12"/>
      <c r="JE1005" s="12"/>
      <c r="JF1005" s="12"/>
      <c r="JG1005" s="12"/>
      <c r="JH1005" s="12"/>
      <c r="JI1005" s="12"/>
      <c r="JJ1005" s="12"/>
      <c r="JK1005" s="12"/>
      <c r="JL1005" s="12"/>
      <c r="JM1005" s="12"/>
      <c r="JN1005" s="12"/>
      <c r="JO1005" s="12"/>
      <c r="JP1005" s="12"/>
      <c r="JQ1005" s="12"/>
      <c r="JR1005" s="12"/>
      <c r="JS1005" s="12"/>
      <c r="JT1005" s="12"/>
      <c r="JU1005" s="12"/>
      <c r="JV1005" s="12"/>
      <c r="JW1005" s="12"/>
      <c r="JX1005" s="12"/>
      <c r="JY1005" s="12"/>
      <c r="JZ1005" s="12"/>
      <c r="KA1005" s="12"/>
      <c r="KB1005" s="12"/>
      <c r="KC1005" s="12"/>
      <c r="KD1005" s="12"/>
      <c r="KE1005" s="12"/>
      <c r="KF1005" s="12"/>
      <c r="KG1005" s="12"/>
      <c r="KH1005" s="12"/>
      <c r="KI1005" s="12"/>
      <c r="KJ1005" s="12"/>
      <c r="KK1005" s="12"/>
      <c r="KL1005" s="12"/>
      <c r="KM1005" s="12"/>
      <c r="KN1005" s="12"/>
      <c r="KO1005" s="12"/>
      <c r="KP1005" s="12"/>
      <c r="KQ1005" s="12"/>
      <c r="KR1005" s="12"/>
      <c r="KS1005" s="12"/>
      <c r="KT1005" s="12"/>
      <c r="KU1005" s="12"/>
      <c r="KV1005" s="12"/>
      <c r="KW1005" s="12"/>
      <c r="KX1005" s="12"/>
      <c r="KY1005" s="12"/>
      <c r="KZ1005" s="12"/>
      <c r="LA1005" s="12"/>
      <c r="LB1005" s="12"/>
      <c r="LC1005" s="12"/>
      <c r="LD1005" s="12"/>
      <c r="LE1005" s="12"/>
      <c r="LF1005" s="12"/>
      <c r="LG1005" s="12"/>
      <c r="LH1005" s="12"/>
      <c r="LI1005" s="12"/>
      <c r="LJ1005" s="12"/>
      <c r="LK1005" s="12"/>
      <c r="LL1005" s="12"/>
      <c r="LM1005" s="12"/>
      <c r="LN1005" s="12"/>
      <c r="LO1005" s="12"/>
      <c r="LP1005" s="12"/>
      <c r="LQ1005" s="12"/>
      <c r="LR1005" s="12"/>
      <c r="LS1005" s="12"/>
      <c r="LT1005" s="12"/>
      <c r="LU1005" s="12"/>
      <c r="LV1005" s="12"/>
      <c r="LW1005" s="12"/>
      <c r="LX1005" s="12"/>
      <c r="LY1005" s="12"/>
      <c r="LZ1005" s="12"/>
      <c r="MA1005" s="12"/>
      <c r="MB1005" s="12"/>
      <c r="MC1005" s="12"/>
      <c r="MD1005" s="12"/>
      <c r="ME1005" s="12"/>
      <c r="MF1005" s="12"/>
      <c r="MG1005" s="12"/>
      <c r="MH1005" s="12"/>
      <c r="MI1005" s="12"/>
      <c r="MJ1005" s="12"/>
      <c r="MK1005" s="12"/>
      <c r="ML1005" s="12"/>
      <c r="MM1005" s="12"/>
      <c r="MN1005" s="12"/>
      <c r="MO1005" s="12"/>
      <c r="MP1005" s="12"/>
      <c r="MQ1005" s="12"/>
      <c r="MR1005" s="12"/>
      <c r="MS1005" s="12"/>
      <c r="MT1005" s="12"/>
      <c r="MU1005" s="12"/>
      <c r="MV1005" s="12"/>
      <c r="MW1005" s="12"/>
      <c r="MX1005" s="12"/>
      <c r="MY1005" s="12"/>
      <c r="MZ1005" s="12"/>
      <c r="NA1005" s="12"/>
      <c r="NB1005" s="12"/>
      <c r="NC1005" s="12"/>
      <c r="ND1005" s="12"/>
      <c r="NE1005" s="12"/>
      <c r="NF1005" s="12"/>
      <c r="NG1005" s="12"/>
      <c r="NH1005" s="12"/>
      <c r="NI1005" s="12"/>
      <c r="NJ1005" s="12"/>
      <c r="NK1005" s="12"/>
      <c r="NL1005" s="12"/>
      <c r="NM1005" s="12"/>
      <c r="NN1005" s="12"/>
      <c r="NO1005" s="12"/>
      <c r="NP1005" s="12"/>
      <c r="NQ1005" s="12"/>
      <c r="NR1005" s="12"/>
      <c r="NS1005" s="12"/>
      <c r="NT1005" s="12"/>
      <c r="NU1005" s="12"/>
      <c r="NV1005" s="12"/>
      <c r="NW1005" s="12"/>
      <c r="NX1005" s="12"/>
      <c r="NY1005" s="12"/>
      <c r="NZ1005" s="12"/>
      <c r="OA1005" s="12"/>
      <c r="OB1005" s="12"/>
      <c r="OC1005" s="12"/>
      <c r="OD1005" s="12"/>
      <c r="OE1005" s="12"/>
      <c r="OF1005" s="12"/>
      <c r="OG1005" s="12"/>
      <c r="OH1005" s="12"/>
      <c r="OI1005" s="12"/>
      <c r="OJ1005" s="12"/>
      <c r="OK1005" s="12"/>
      <c r="OL1005" s="12"/>
      <c r="OM1005" s="12"/>
      <c r="ON1005" s="12"/>
      <c r="OO1005" s="12"/>
      <c r="OP1005" s="12"/>
      <c r="OQ1005" s="12"/>
      <c r="OR1005" s="12"/>
      <c r="OS1005" s="12"/>
      <c r="OT1005" s="12"/>
      <c r="OU1005" s="12"/>
      <c r="OV1005" s="12"/>
      <c r="OW1005" s="12"/>
      <c r="OX1005" s="12"/>
      <c r="OY1005" s="12"/>
      <c r="OZ1005" s="12"/>
      <c r="PA1005" s="12"/>
      <c r="PB1005" s="12"/>
      <c r="PC1005" s="12"/>
      <c r="PD1005" s="12"/>
      <c r="PE1005" s="12"/>
      <c r="PF1005" s="12"/>
      <c r="PG1005" s="12"/>
      <c r="PH1005" s="12"/>
      <c r="PI1005" s="12"/>
      <c r="PJ1005" s="12"/>
      <c r="PK1005" s="12"/>
      <c r="PL1005" s="12"/>
      <c r="PM1005" s="12"/>
      <c r="PN1005" s="12"/>
      <c r="PO1005" s="12"/>
      <c r="PP1005" s="12"/>
    </row>
    <row r="1006">
      <c r="A1006" s="452"/>
      <c r="B1006" s="45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  <c r="HT1006" s="12"/>
      <c r="HU1006" s="12"/>
      <c r="HV1006" s="12"/>
      <c r="HW1006" s="12"/>
      <c r="HX1006" s="12"/>
      <c r="HY1006" s="12"/>
      <c r="HZ1006" s="12"/>
      <c r="IA1006" s="12"/>
      <c r="IB1006" s="12"/>
      <c r="IC1006" s="12"/>
      <c r="ID1006" s="12"/>
      <c r="IE1006" s="12"/>
      <c r="IF1006" s="12"/>
      <c r="IG1006" s="12"/>
      <c r="IH1006" s="12"/>
      <c r="II1006" s="12"/>
      <c r="IJ1006" s="12"/>
      <c r="IK1006" s="12"/>
      <c r="IL1006" s="12"/>
      <c r="IM1006" s="12"/>
      <c r="IN1006" s="12"/>
      <c r="IO1006" s="12"/>
      <c r="IP1006" s="12"/>
      <c r="IQ1006" s="12"/>
      <c r="IR1006" s="12"/>
      <c r="IS1006" s="12"/>
      <c r="IT1006" s="12"/>
      <c r="IU1006" s="12"/>
      <c r="IV1006" s="12"/>
      <c r="IW1006" s="12"/>
      <c r="IX1006" s="12"/>
      <c r="IY1006" s="12"/>
      <c r="IZ1006" s="12"/>
      <c r="JA1006" s="12"/>
      <c r="JB1006" s="12"/>
      <c r="JC1006" s="12"/>
      <c r="JD1006" s="12"/>
      <c r="JE1006" s="12"/>
      <c r="JF1006" s="12"/>
      <c r="JG1006" s="12"/>
      <c r="JH1006" s="12"/>
      <c r="JI1006" s="12"/>
      <c r="JJ1006" s="12"/>
      <c r="JK1006" s="12"/>
      <c r="JL1006" s="12"/>
      <c r="JM1006" s="12"/>
      <c r="JN1006" s="12"/>
      <c r="JO1006" s="12"/>
      <c r="JP1006" s="12"/>
      <c r="JQ1006" s="12"/>
      <c r="JR1006" s="12"/>
      <c r="JS1006" s="12"/>
      <c r="JT1006" s="12"/>
      <c r="JU1006" s="12"/>
      <c r="JV1006" s="12"/>
      <c r="JW1006" s="12"/>
      <c r="JX1006" s="12"/>
      <c r="JY1006" s="12"/>
      <c r="JZ1006" s="12"/>
      <c r="KA1006" s="12"/>
      <c r="KB1006" s="12"/>
      <c r="KC1006" s="12"/>
      <c r="KD1006" s="12"/>
      <c r="KE1006" s="12"/>
      <c r="KF1006" s="12"/>
      <c r="KG1006" s="12"/>
      <c r="KH1006" s="12"/>
      <c r="KI1006" s="12"/>
      <c r="KJ1006" s="12"/>
      <c r="KK1006" s="12"/>
      <c r="KL1006" s="12"/>
      <c r="KM1006" s="12"/>
      <c r="KN1006" s="12"/>
      <c r="KO1006" s="12"/>
      <c r="KP1006" s="12"/>
      <c r="KQ1006" s="12"/>
      <c r="KR1006" s="12"/>
      <c r="KS1006" s="12"/>
      <c r="KT1006" s="12"/>
      <c r="KU1006" s="12"/>
      <c r="KV1006" s="12"/>
      <c r="KW1006" s="12"/>
      <c r="KX1006" s="12"/>
      <c r="KY1006" s="12"/>
      <c r="KZ1006" s="12"/>
      <c r="LA1006" s="12"/>
      <c r="LB1006" s="12"/>
      <c r="LC1006" s="12"/>
      <c r="LD1006" s="12"/>
      <c r="LE1006" s="12"/>
      <c r="LF1006" s="12"/>
      <c r="LG1006" s="12"/>
      <c r="LH1006" s="12"/>
      <c r="LI1006" s="12"/>
      <c r="LJ1006" s="12"/>
      <c r="LK1006" s="12"/>
      <c r="LL1006" s="12"/>
      <c r="LM1006" s="12"/>
      <c r="LN1006" s="12"/>
      <c r="LO1006" s="12"/>
      <c r="LP1006" s="12"/>
      <c r="LQ1006" s="12"/>
      <c r="LR1006" s="12"/>
      <c r="LS1006" s="12"/>
      <c r="LT1006" s="12"/>
      <c r="LU1006" s="12"/>
      <c r="LV1006" s="12"/>
      <c r="LW1006" s="12"/>
      <c r="LX1006" s="12"/>
      <c r="LY1006" s="12"/>
      <c r="LZ1006" s="12"/>
      <c r="MA1006" s="12"/>
      <c r="MB1006" s="12"/>
      <c r="MC1006" s="12"/>
      <c r="MD1006" s="12"/>
      <c r="ME1006" s="12"/>
      <c r="MF1006" s="12"/>
      <c r="MG1006" s="12"/>
      <c r="MH1006" s="12"/>
      <c r="MI1006" s="12"/>
      <c r="MJ1006" s="12"/>
      <c r="MK1006" s="12"/>
      <c r="ML1006" s="12"/>
      <c r="MM1006" s="12"/>
      <c r="MN1006" s="12"/>
      <c r="MO1006" s="12"/>
      <c r="MP1006" s="12"/>
      <c r="MQ1006" s="12"/>
      <c r="MR1006" s="12"/>
      <c r="MS1006" s="12"/>
      <c r="MT1006" s="12"/>
      <c r="MU1006" s="12"/>
      <c r="MV1006" s="12"/>
      <c r="MW1006" s="12"/>
      <c r="MX1006" s="12"/>
      <c r="MY1006" s="12"/>
      <c r="MZ1006" s="12"/>
      <c r="NA1006" s="12"/>
      <c r="NB1006" s="12"/>
      <c r="NC1006" s="12"/>
      <c r="ND1006" s="12"/>
      <c r="NE1006" s="12"/>
      <c r="NF1006" s="12"/>
      <c r="NG1006" s="12"/>
      <c r="NH1006" s="12"/>
      <c r="NI1006" s="12"/>
      <c r="NJ1006" s="12"/>
      <c r="NK1006" s="12"/>
      <c r="NL1006" s="12"/>
      <c r="NM1006" s="12"/>
      <c r="NN1006" s="12"/>
      <c r="NO1006" s="12"/>
      <c r="NP1006" s="12"/>
      <c r="NQ1006" s="12"/>
      <c r="NR1006" s="12"/>
      <c r="NS1006" s="12"/>
      <c r="NT1006" s="12"/>
      <c r="NU1006" s="12"/>
      <c r="NV1006" s="12"/>
      <c r="NW1006" s="12"/>
      <c r="NX1006" s="12"/>
      <c r="NY1006" s="12"/>
      <c r="NZ1006" s="12"/>
      <c r="OA1006" s="12"/>
      <c r="OB1006" s="12"/>
      <c r="OC1006" s="12"/>
      <c r="OD1006" s="12"/>
      <c r="OE1006" s="12"/>
      <c r="OF1006" s="12"/>
      <c r="OG1006" s="12"/>
      <c r="OH1006" s="12"/>
      <c r="OI1006" s="12"/>
      <c r="OJ1006" s="12"/>
      <c r="OK1006" s="12"/>
      <c r="OL1006" s="12"/>
      <c r="OM1006" s="12"/>
      <c r="ON1006" s="12"/>
      <c r="OO1006" s="12"/>
      <c r="OP1006" s="12"/>
      <c r="OQ1006" s="12"/>
      <c r="OR1006" s="12"/>
      <c r="OS1006" s="12"/>
      <c r="OT1006" s="12"/>
      <c r="OU1006" s="12"/>
      <c r="OV1006" s="12"/>
      <c r="OW1006" s="12"/>
      <c r="OX1006" s="12"/>
      <c r="OY1006" s="12"/>
      <c r="OZ1006" s="12"/>
      <c r="PA1006" s="12"/>
      <c r="PB1006" s="12"/>
      <c r="PC1006" s="12"/>
      <c r="PD1006" s="12"/>
      <c r="PE1006" s="12"/>
      <c r="PF1006" s="12"/>
      <c r="PG1006" s="12"/>
      <c r="PH1006" s="12"/>
      <c r="PI1006" s="12"/>
      <c r="PJ1006" s="12"/>
      <c r="PK1006" s="12"/>
      <c r="PL1006" s="12"/>
      <c r="PM1006" s="12"/>
      <c r="PN1006" s="12"/>
      <c r="PO1006" s="12"/>
      <c r="PP1006" s="12"/>
    </row>
    <row r="1007">
      <c r="A1007" s="452"/>
      <c r="B1007" s="45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R1007" s="12"/>
      <c r="ES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12"/>
      <c r="FX1007" s="12"/>
      <c r="FY1007" s="12"/>
      <c r="FZ1007" s="12"/>
      <c r="GA1007" s="12"/>
      <c r="GB1007" s="12"/>
      <c r="GC1007" s="12"/>
      <c r="GD1007" s="12"/>
      <c r="GE1007" s="12"/>
      <c r="GF1007" s="12"/>
      <c r="GG1007" s="12"/>
      <c r="GH1007" s="12"/>
      <c r="GI1007" s="12"/>
      <c r="GJ1007" s="12"/>
      <c r="GK1007" s="12"/>
      <c r="GL1007" s="12"/>
      <c r="GM1007" s="12"/>
      <c r="GN1007" s="12"/>
      <c r="GO1007" s="12"/>
      <c r="GP1007" s="12"/>
      <c r="GQ1007" s="12"/>
      <c r="GR1007" s="12"/>
      <c r="GS1007" s="12"/>
      <c r="GT1007" s="12"/>
      <c r="GU1007" s="12"/>
      <c r="GV1007" s="12"/>
      <c r="GW1007" s="12"/>
      <c r="GX1007" s="12"/>
      <c r="GY1007" s="12"/>
      <c r="GZ1007" s="12"/>
      <c r="HA1007" s="12"/>
      <c r="HB1007" s="12"/>
      <c r="HC1007" s="12"/>
      <c r="HD1007" s="12"/>
      <c r="HE1007" s="12"/>
      <c r="HF1007" s="12"/>
      <c r="HG1007" s="12"/>
      <c r="HH1007" s="12"/>
      <c r="HI1007" s="12"/>
      <c r="HJ1007" s="12"/>
      <c r="HK1007" s="12"/>
      <c r="HL1007" s="12"/>
      <c r="HM1007" s="12"/>
      <c r="HN1007" s="12"/>
      <c r="HO1007" s="12"/>
      <c r="HP1007" s="12"/>
      <c r="HQ1007" s="12"/>
      <c r="HR1007" s="12"/>
      <c r="HS1007" s="12"/>
      <c r="HT1007" s="12"/>
      <c r="HU1007" s="12"/>
      <c r="HV1007" s="12"/>
      <c r="HW1007" s="12"/>
      <c r="HX1007" s="12"/>
      <c r="HY1007" s="12"/>
      <c r="HZ1007" s="12"/>
      <c r="IA1007" s="12"/>
      <c r="IB1007" s="12"/>
      <c r="IC1007" s="12"/>
      <c r="ID1007" s="12"/>
      <c r="IE1007" s="12"/>
      <c r="IF1007" s="12"/>
      <c r="IG1007" s="12"/>
      <c r="IH1007" s="12"/>
      <c r="II1007" s="12"/>
      <c r="IJ1007" s="12"/>
      <c r="IK1007" s="12"/>
      <c r="IL1007" s="12"/>
      <c r="IM1007" s="12"/>
      <c r="IN1007" s="12"/>
      <c r="IO1007" s="12"/>
      <c r="IP1007" s="12"/>
      <c r="IQ1007" s="12"/>
      <c r="IR1007" s="12"/>
      <c r="IS1007" s="12"/>
      <c r="IT1007" s="12"/>
      <c r="IU1007" s="12"/>
      <c r="IV1007" s="12"/>
      <c r="IW1007" s="12"/>
      <c r="IX1007" s="12"/>
      <c r="IY1007" s="12"/>
      <c r="IZ1007" s="12"/>
      <c r="JA1007" s="12"/>
      <c r="JB1007" s="12"/>
      <c r="JC1007" s="12"/>
      <c r="JD1007" s="12"/>
      <c r="JE1007" s="12"/>
      <c r="JF1007" s="12"/>
      <c r="JG1007" s="12"/>
      <c r="JH1007" s="12"/>
      <c r="JI1007" s="12"/>
      <c r="JJ1007" s="12"/>
      <c r="JK1007" s="12"/>
      <c r="JL1007" s="12"/>
      <c r="JM1007" s="12"/>
      <c r="JN1007" s="12"/>
      <c r="JO1007" s="12"/>
      <c r="JP1007" s="12"/>
      <c r="JQ1007" s="12"/>
      <c r="JR1007" s="12"/>
      <c r="JS1007" s="12"/>
      <c r="JT1007" s="12"/>
      <c r="JU1007" s="12"/>
      <c r="JV1007" s="12"/>
      <c r="JW1007" s="12"/>
      <c r="JX1007" s="12"/>
      <c r="JY1007" s="12"/>
      <c r="JZ1007" s="12"/>
      <c r="KA1007" s="12"/>
      <c r="KB1007" s="12"/>
      <c r="KC1007" s="12"/>
      <c r="KD1007" s="12"/>
      <c r="KE1007" s="12"/>
      <c r="KF1007" s="12"/>
      <c r="KG1007" s="12"/>
      <c r="KH1007" s="12"/>
      <c r="KI1007" s="12"/>
      <c r="KJ1007" s="12"/>
      <c r="KK1007" s="12"/>
      <c r="KL1007" s="12"/>
      <c r="KM1007" s="12"/>
      <c r="KN1007" s="12"/>
      <c r="KO1007" s="12"/>
      <c r="KP1007" s="12"/>
      <c r="KQ1007" s="12"/>
      <c r="KR1007" s="12"/>
      <c r="KS1007" s="12"/>
      <c r="KT1007" s="12"/>
      <c r="KU1007" s="12"/>
      <c r="KV1007" s="12"/>
      <c r="KW1007" s="12"/>
      <c r="KX1007" s="12"/>
      <c r="KY1007" s="12"/>
      <c r="KZ1007" s="12"/>
      <c r="LA1007" s="12"/>
      <c r="LB1007" s="12"/>
      <c r="LC1007" s="12"/>
      <c r="LD1007" s="12"/>
      <c r="LE1007" s="12"/>
      <c r="LF1007" s="12"/>
      <c r="LG1007" s="12"/>
      <c r="LH1007" s="12"/>
      <c r="LI1007" s="12"/>
      <c r="LJ1007" s="12"/>
      <c r="LK1007" s="12"/>
      <c r="LL1007" s="12"/>
      <c r="LM1007" s="12"/>
      <c r="LN1007" s="12"/>
      <c r="LO1007" s="12"/>
      <c r="LP1007" s="12"/>
      <c r="LQ1007" s="12"/>
      <c r="LR1007" s="12"/>
      <c r="LS1007" s="12"/>
      <c r="LT1007" s="12"/>
      <c r="LU1007" s="12"/>
      <c r="LV1007" s="12"/>
      <c r="LW1007" s="12"/>
      <c r="LX1007" s="12"/>
      <c r="LY1007" s="12"/>
      <c r="LZ1007" s="12"/>
      <c r="MA1007" s="12"/>
      <c r="MB1007" s="12"/>
      <c r="MC1007" s="12"/>
      <c r="MD1007" s="12"/>
      <c r="ME1007" s="12"/>
      <c r="MF1007" s="12"/>
      <c r="MG1007" s="12"/>
      <c r="MH1007" s="12"/>
      <c r="MI1007" s="12"/>
      <c r="MJ1007" s="12"/>
      <c r="MK1007" s="12"/>
      <c r="ML1007" s="12"/>
      <c r="MM1007" s="12"/>
      <c r="MN1007" s="12"/>
      <c r="MO1007" s="12"/>
      <c r="MP1007" s="12"/>
      <c r="MQ1007" s="12"/>
      <c r="MR1007" s="12"/>
      <c r="MS1007" s="12"/>
      <c r="MT1007" s="12"/>
      <c r="MU1007" s="12"/>
      <c r="MV1007" s="12"/>
      <c r="MW1007" s="12"/>
      <c r="MX1007" s="12"/>
      <c r="MY1007" s="12"/>
      <c r="MZ1007" s="12"/>
      <c r="NA1007" s="12"/>
      <c r="NB1007" s="12"/>
      <c r="NC1007" s="12"/>
      <c r="ND1007" s="12"/>
      <c r="NE1007" s="12"/>
      <c r="NF1007" s="12"/>
      <c r="NG1007" s="12"/>
      <c r="NH1007" s="12"/>
      <c r="NI1007" s="12"/>
      <c r="NJ1007" s="12"/>
      <c r="NK1007" s="12"/>
      <c r="NL1007" s="12"/>
      <c r="NM1007" s="12"/>
      <c r="NN1007" s="12"/>
      <c r="NO1007" s="12"/>
      <c r="NP1007" s="12"/>
      <c r="NQ1007" s="12"/>
      <c r="NR1007" s="12"/>
      <c r="NS1007" s="12"/>
      <c r="NT1007" s="12"/>
      <c r="NU1007" s="12"/>
      <c r="NV1007" s="12"/>
      <c r="NW1007" s="12"/>
      <c r="NX1007" s="12"/>
      <c r="NY1007" s="12"/>
      <c r="NZ1007" s="12"/>
      <c r="OA1007" s="12"/>
      <c r="OB1007" s="12"/>
      <c r="OC1007" s="12"/>
      <c r="OD1007" s="12"/>
      <c r="OE1007" s="12"/>
      <c r="OF1007" s="12"/>
      <c r="OG1007" s="12"/>
      <c r="OH1007" s="12"/>
      <c r="OI1007" s="12"/>
      <c r="OJ1007" s="12"/>
      <c r="OK1007" s="12"/>
      <c r="OL1007" s="12"/>
      <c r="OM1007" s="12"/>
      <c r="ON1007" s="12"/>
      <c r="OO1007" s="12"/>
      <c r="OP1007" s="12"/>
      <c r="OQ1007" s="12"/>
      <c r="OR1007" s="12"/>
      <c r="OS1007" s="12"/>
      <c r="OT1007" s="12"/>
      <c r="OU1007" s="12"/>
      <c r="OV1007" s="12"/>
      <c r="OW1007" s="12"/>
      <c r="OX1007" s="12"/>
      <c r="OY1007" s="12"/>
      <c r="OZ1007" s="12"/>
      <c r="PA1007" s="12"/>
      <c r="PB1007" s="12"/>
      <c r="PC1007" s="12"/>
      <c r="PD1007" s="12"/>
      <c r="PE1007" s="12"/>
      <c r="PF1007" s="12"/>
      <c r="PG1007" s="12"/>
      <c r="PH1007" s="12"/>
      <c r="PI1007" s="12"/>
      <c r="PJ1007" s="12"/>
      <c r="PK1007" s="12"/>
      <c r="PL1007" s="12"/>
      <c r="PM1007" s="12"/>
      <c r="PN1007" s="12"/>
      <c r="PO1007" s="12"/>
      <c r="PP1007" s="12"/>
    </row>
    <row r="1008">
      <c r="A1008" s="452"/>
      <c r="B1008" s="45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P1008" s="12"/>
      <c r="HQ1008" s="12"/>
      <c r="HR1008" s="12"/>
      <c r="HS1008" s="12"/>
      <c r="HT1008" s="12"/>
      <c r="HU1008" s="12"/>
      <c r="HV1008" s="12"/>
      <c r="HW1008" s="12"/>
      <c r="HX1008" s="12"/>
      <c r="HY1008" s="12"/>
      <c r="HZ1008" s="12"/>
      <c r="IA1008" s="12"/>
      <c r="IB1008" s="12"/>
      <c r="IC1008" s="12"/>
      <c r="ID1008" s="12"/>
      <c r="IE1008" s="12"/>
      <c r="IF1008" s="12"/>
      <c r="IG1008" s="12"/>
      <c r="IH1008" s="12"/>
      <c r="II1008" s="12"/>
      <c r="IJ1008" s="12"/>
      <c r="IK1008" s="12"/>
      <c r="IL1008" s="12"/>
      <c r="IM1008" s="12"/>
      <c r="IN1008" s="12"/>
      <c r="IO1008" s="12"/>
      <c r="IP1008" s="12"/>
      <c r="IQ1008" s="12"/>
      <c r="IR1008" s="12"/>
      <c r="IS1008" s="12"/>
      <c r="IT1008" s="12"/>
      <c r="IU1008" s="12"/>
      <c r="IV1008" s="12"/>
      <c r="IW1008" s="12"/>
      <c r="IX1008" s="12"/>
      <c r="IY1008" s="12"/>
      <c r="IZ1008" s="12"/>
      <c r="JA1008" s="12"/>
      <c r="JB1008" s="12"/>
      <c r="JC1008" s="12"/>
      <c r="JD1008" s="12"/>
      <c r="JE1008" s="12"/>
      <c r="JF1008" s="12"/>
      <c r="JG1008" s="12"/>
      <c r="JH1008" s="12"/>
      <c r="JI1008" s="12"/>
      <c r="JJ1008" s="12"/>
      <c r="JK1008" s="12"/>
      <c r="JL1008" s="12"/>
      <c r="JM1008" s="12"/>
      <c r="JN1008" s="12"/>
      <c r="JO1008" s="12"/>
      <c r="JP1008" s="12"/>
      <c r="JQ1008" s="12"/>
      <c r="JR1008" s="12"/>
      <c r="JS1008" s="12"/>
      <c r="JT1008" s="12"/>
      <c r="JU1008" s="12"/>
      <c r="JV1008" s="12"/>
      <c r="JW1008" s="12"/>
      <c r="JX1008" s="12"/>
      <c r="JY1008" s="12"/>
      <c r="JZ1008" s="12"/>
      <c r="KA1008" s="12"/>
      <c r="KB1008" s="12"/>
      <c r="KC1008" s="12"/>
      <c r="KD1008" s="12"/>
      <c r="KE1008" s="12"/>
      <c r="KF1008" s="12"/>
      <c r="KG1008" s="12"/>
      <c r="KH1008" s="12"/>
      <c r="KI1008" s="12"/>
      <c r="KJ1008" s="12"/>
      <c r="KK1008" s="12"/>
      <c r="KL1008" s="12"/>
      <c r="KM1008" s="12"/>
      <c r="KN1008" s="12"/>
      <c r="KO1008" s="12"/>
      <c r="KP1008" s="12"/>
      <c r="KQ1008" s="12"/>
      <c r="KR1008" s="12"/>
      <c r="KS1008" s="12"/>
      <c r="KT1008" s="12"/>
      <c r="KU1008" s="12"/>
      <c r="KV1008" s="12"/>
      <c r="KW1008" s="12"/>
      <c r="KX1008" s="12"/>
      <c r="KY1008" s="12"/>
      <c r="KZ1008" s="12"/>
      <c r="LA1008" s="12"/>
      <c r="LB1008" s="12"/>
      <c r="LC1008" s="12"/>
      <c r="LD1008" s="12"/>
      <c r="LE1008" s="12"/>
      <c r="LF1008" s="12"/>
      <c r="LG1008" s="12"/>
      <c r="LH1008" s="12"/>
      <c r="LI1008" s="12"/>
      <c r="LJ1008" s="12"/>
      <c r="LK1008" s="12"/>
      <c r="LL1008" s="12"/>
      <c r="LM1008" s="12"/>
      <c r="LN1008" s="12"/>
      <c r="LO1008" s="12"/>
      <c r="LP1008" s="12"/>
      <c r="LQ1008" s="12"/>
      <c r="LR1008" s="12"/>
      <c r="LS1008" s="12"/>
      <c r="LT1008" s="12"/>
      <c r="LU1008" s="12"/>
      <c r="LV1008" s="12"/>
      <c r="LW1008" s="12"/>
      <c r="LX1008" s="12"/>
      <c r="LY1008" s="12"/>
      <c r="LZ1008" s="12"/>
      <c r="MA1008" s="12"/>
      <c r="MB1008" s="12"/>
      <c r="MC1008" s="12"/>
      <c r="MD1008" s="12"/>
      <c r="ME1008" s="12"/>
      <c r="MF1008" s="12"/>
      <c r="MG1008" s="12"/>
      <c r="MH1008" s="12"/>
      <c r="MI1008" s="12"/>
      <c r="MJ1008" s="12"/>
      <c r="MK1008" s="12"/>
      <c r="ML1008" s="12"/>
      <c r="MM1008" s="12"/>
      <c r="MN1008" s="12"/>
      <c r="MO1008" s="12"/>
      <c r="MP1008" s="12"/>
      <c r="MQ1008" s="12"/>
      <c r="MR1008" s="12"/>
      <c r="MS1008" s="12"/>
      <c r="MT1008" s="12"/>
      <c r="MU1008" s="12"/>
      <c r="MV1008" s="12"/>
      <c r="MW1008" s="12"/>
      <c r="MX1008" s="12"/>
      <c r="MY1008" s="12"/>
      <c r="MZ1008" s="12"/>
      <c r="NA1008" s="12"/>
      <c r="NB1008" s="12"/>
      <c r="NC1008" s="12"/>
      <c r="ND1008" s="12"/>
      <c r="NE1008" s="12"/>
      <c r="NF1008" s="12"/>
      <c r="NG1008" s="12"/>
      <c r="NH1008" s="12"/>
      <c r="NI1008" s="12"/>
      <c r="NJ1008" s="12"/>
      <c r="NK1008" s="12"/>
      <c r="NL1008" s="12"/>
      <c r="NM1008" s="12"/>
      <c r="NN1008" s="12"/>
      <c r="NO1008" s="12"/>
      <c r="NP1008" s="12"/>
      <c r="NQ1008" s="12"/>
      <c r="NR1008" s="12"/>
      <c r="NS1008" s="12"/>
      <c r="NT1008" s="12"/>
      <c r="NU1008" s="12"/>
      <c r="NV1008" s="12"/>
      <c r="NW1008" s="12"/>
      <c r="NX1008" s="12"/>
      <c r="NY1008" s="12"/>
      <c r="NZ1008" s="12"/>
      <c r="OA1008" s="12"/>
      <c r="OB1008" s="12"/>
      <c r="OC1008" s="12"/>
      <c r="OD1008" s="12"/>
      <c r="OE1008" s="12"/>
      <c r="OF1008" s="12"/>
      <c r="OG1008" s="12"/>
      <c r="OH1008" s="12"/>
      <c r="OI1008" s="12"/>
      <c r="OJ1008" s="12"/>
      <c r="OK1008" s="12"/>
      <c r="OL1008" s="12"/>
      <c r="OM1008" s="12"/>
      <c r="ON1008" s="12"/>
      <c r="OO1008" s="12"/>
      <c r="OP1008" s="12"/>
      <c r="OQ1008" s="12"/>
      <c r="OR1008" s="12"/>
      <c r="OS1008" s="12"/>
      <c r="OT1008" s="12"/>
      <c r="OU1008" s="12"/>
      <c r="OV1008" s="12"/>
      <c r="OW1008" s="12"/>
      <c r="OX1008" s="12"/>
      <c r="OY1008" s="12"/>
      <c r="OZ1008" s="12"/>
      <c r="PA1008" s="12"/>
      <c r="PB1008" s="12"/>
      <c r="PC1008" s="12"/>
      <c r="PD1008" s="12"/>
      <c r="PE1008" s="12"/>
      <c r="PF1008" s="12"/>
      <c r="PG1008" s="12"/>
      <c r="PH1008" s="12"/>
      <c r="PI1008" s="12"/>
      <c r="PJ1008" s="12"/>
      <c r="PK1008" s="12"/>
      <c r="PL1008" s="12"/>
      <c r="PM1008" s="12"/>
      <c r="PN1008" s="12"/>
      <c r="PO1008" s="12"/>
      <c r="PP1008" s="12"/>
    </row>
    <row r="1009">
      <c r="A1009" s="452"/>
      <c r="B1009" s="45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E1009" s="12"/>
      <c r="IF1009" s="12"/>
      <c r="IG1009" s="12"/>
      <c r="IH1009" s="12"/>
      <c r="II1009" s="12"/>
      <c r="IJ1009" s="12"/>
      <c r="IK1009" s="12"/>
      <c r="IL1009" s="12"/>
      <c r="IM1009" s="12"/>
      <c r="IN1009" s="12"/>
      <c r="IO1009" s="12"/>
      <c r="IP1009" s="12"/>
      <c r="IQ1009" s="12"/>
      <c r="IR1009" s="12"/>
      <c r="IS1009" s="12"/>
      <c r="IT1009" s="12"/>
      <c r="IU1009" s="12"/>
      <c r="IV1009" s="12"/>
      <c r="IW1009" s="12"/>
      <c r="IX1009" s="12"/>
      <c r="IY1009" s="12"/>
      <c r="IZ1009" s="12"/>
      <c r="JA1009" s="12"/>
      <c r="JB1009" s="12"/>
      <c r="JC1009" s="12"/>
      <c r="JD1009" s="12"/>
      <c r="JE1009" s="12"/>
      <c r="JF1009" s="12"/>
      <c r="JG1009" s="12"/>
      <c r="JH1009" s="12"/>
      <c r="JI1009" s="12"/>
      <c r="JJ1009" s="12"/>
      <c r="JK1009" s="12"/>
      <c r="JL1009" s="12"/>
      <c r="JM1009" s="12"/>
      <c r="JN1009" s="12"/>
      <c r="JO1009" s="12"/>
      <c r="JP1009" s="12"/>
      <c r="JQ1009" s="12"/>
      <c r="JR1009" s="12"/>
      <c r="JS1009" s="12"/>
      <c r="JT1009" s="12"/>
      <c r="JU1009" s="12"/>
      <c r="JV1009" s="12"/>
      <c r="JW1009" s="12"/>
      <c r="JX1009" s="12"/>
      <c r="JY1009" s="12"/>
      <c r="JZ1009" s="12"/>
      <c r="KA1009" s="12"/>
      <c r="KB1009" s="12"/>
      <c r="KC1009" s="12"/>
      <c r="KD1009" s="12"/>
      <c r="KE1009" s="12"/>
      <c r="KF1009" s="12"/>
      <c r="KG1009" s="12"/>
      <c r="KH1009" s="12"/>
      <c r="KI1009" s="12"/>
      <c r="KJ1009" s="12"/>
      <c r="KK1009" s="12"/>
      <c r="KL1009" s="12"/>
      <c r="KM1009" s="12"/>
      <c r="KN1009" s="12"/>
      <c r="KO1009" s="12"/>
      <c r="KP1009" s="12"/>
      <c r="KQ1009" s="12"/>
      <c r="KR1009" s="12"/>
      <c r="KS1009" s="12"/>
      <c r="KT1009" s="12"/>
      <c r="KU1009" s="12"/>
      <c r="KV1009" s="12"/>
      <c r="KW1009" s="12"/>
      <c r="KX1009" s="12"/>
      <c r="KY1009" s="12"/>
      <c r="KZ1009" s="12"/>
      <c r="LA1009" s="12"/>
      <c r="LB1009" s="12"/>
      <c r="LC1009" s="12"/>
      <c r="LD1009" s="12"/>
      <c r="LE1009" s="12"/>
      <c r="LF1009" s="12"/>
      <c r="LG1009" s="12"/>
      <c r="LH1009" s="12"/>
      <c r="LI1009" s="12"/>
      <c r="LJ1009" s="12"/>
      <c r="LK1009" s="12"/>
      <c r="LL1009" s="12"/>
      <c r="LM1009" s="12"/>
      <c r="LN1009" s="12"/>
      <c r="LO1009" s="12"/>
      <c r="LP1009" s="12"/>
      <c r="LQ1009" s="12"/>
      <c r="LR1009" s="12"/>
      <c r="LS1009" s="12"/>
      <c r="LT1009" s="12"/>
      <c r="LU1009" s="12"/>
      <c r="LV1009" s="12"/>
      <c r="LW1009" s="12"/>
      <c r="LX1009" s="12"/>
      <c r="LY1009" s="12"/>
      <c r="LZ1009" s="12"/>
      <c r="MA1009" s="12"/>
      <c r="MB1009" s="12"/>
      <c r="MC1009" s="12"/>
      <c r="MD1009" s="12"/>
      <c r="ME1009" s="12"/>
      <c r="MF1009" s="12"/>
      <c r="MG1009" s="12"/>
      <c r="MH1009" s="12"/>
      <c r="MI1009" s="12"/>
      <c r="MJ1009" s="12"/>
      <c r="MK1009" s="12"/>
      <c r="ML1009" s="12"/>
      <c r="MM1009" s="12"/>
      <c r="MN1009" s="12"/>
      <c r="MO1009" s="12"/>
      <c r="MP1009" s="12"/>
      <c r="MQ1009" s="12"/>
      <c r="MR1009" s="12"/>
      <c r="MS1009" s="12"/>
      <c r="MT1009" s="12"/>
      <c r="MU1009" s="12"/>
      <c r="MV1009" s="12"/>
      <c r="MW1009" s="12"/>
      <c r="MX1009" s="12"/>
      <c r="MY1009" s="12"/>
      <c r="MZ1009" s="12"/>
      <c r="NA1009" s="12"/>
      <c r="NB1009" s="12"/>
      <c r="NC1009" s="12"/>
      <c r="ND1009" s="12"/>
      <c r="NE1009" s="12"/>
      <c r="NF1009" s="12"/>
      <c r="NG1009" s="12"/>
      <c r="NH1009" s="12"/>
      <c r="NI1009" s="12"/>
      <c r="NJ1009" s="12"/>
      <c r="NK1009" s="12"/>
      <c r="NL1009" s="12"/>
      <c r="NM1009" s="12"/>
      <c r="NN1009" s="12"/>
      <c r="NO1009" s="12"/>
      <c r="NP1009" s="12"/>
      <c r="NQ1009" s="12"/>
      <c r="NR1009" s="12"/>
      <c r="NS1009" s="12"/>
      <c r="NT1009" s="12"/>
      <c r="NU1009" s="12"/>
      <c r="NV1009" s="12"/>
      <c r="NW1009" s="12"/>
      <c r="NX1009" s="12"/>
      <c r="NY1009" s="12"/>
      <c r="NZ1009" s="12"/>
      <c r="OA1009" s="12"/>
      <c r="OB1009" s="12"/>
      <c r="OC1009" s="12"/>
      <c r="OD1009" s="12"/>
      <c r="OE1009" s="12"/>
      <c r="OF1009" s="12"/>
      <c r="OG1009" s="12"/>
      <c r="OH1009" s="12"/>
      <c r="OI1009" s="12"/>
      <c r="OJ1009" s="12"/>
      <c r="OK1009" s="12"/>
      <c r="OL1009" s="12"/>
      <c r="OM1009" s="12"/>
      <c r="ON1009" s="12"/>
      <c r="OO1009" s="12"/>
      <c r="OP1009" s="12"/>
      <c r="OQ1009" s="12"/>
      <c r="OR1009" s="12"/>
      <c r="OS1009" s="12"/>
      <c r="OT1009" s="12"/>
      <c r="OU1009" s="12"/>
      <c r="OV1009" s="12"/>
      <c r="OW1009" s="12"/>
      <c r="OX1009" s="12"/>
      <c r="OY1009" s="12"/>
      <c r="OZ1009" s="12"/>
      <c r="PA1009" s="12"/>
      <c r="PB1009" s="12"/>
      <c r="PC1009" s="12"/>
      <c r="PD1009" s="12"/>
      <c r="PE1009" s="12"/>
      <c r="PF1009" s="12"/>
      <c r="PG1009" s="12"/>
      <c r="PH1009" s="12"/>
      <c r="PI1009" s="12"/>
      <c r="PJ1009" s="12"/>
      <c r="PK1009" s="12"/>
      <c r="PL1009" s="12"/>
      <c r="PM1009" s="12"/>
      <c r="PN1009" s="12"/>
      <c r="PO1009" s="12"/>
      <c r="PP1009" s="12"/>
    </row>
    <row r="1010">
      <c r="A1010" s="452"/>
      <c r="B1010" s="45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E1010" s="12"/>
      <c r="IF1010" s="12"/>
      <c r="IG1010" s="12"/>
      <c r="IH1010" s="12"/>
      <c r="II1010" s="12"/>
      <c r="IJ1010" s="12"/>
      <c r="IK1010" s="12"/>
      <c r="IL1010" s="12"/>
      <c r="IM1010" s="12"/>
      <c r="IN1010" s="12"/>
      <c r="IO1010" s="12"/>
      <c r="IP1010" s="12"/>
      <c r="IQ1010" s="12"/>
      <c r="IR1010" s="12"/>
      <c r="IS1010" s="12"/>
      <c r="IT1010" s="12"/>
      <c r="IU1010" s="12"/>
      <c r="IV1010" s="12"/>
      <c r="IW1010" s="12"/>
      <c r="IX1010" s="12"/>
      <c r="IY1010" s="12"/>
      <c r="IZ1010" s="12"/>
      <c r="JA1010" s="12"/>
      <c r="JB1010" s="12"/>
      <c r="JC1010" s="12"/>
      <c r="JD1010" s="12"/>
      <c r="JE1010" s="12"/>
      <c r="JF1010" s="12"/>
      <c r="JG1010" s="12"/>
      <c r="JH1010" s="12"/>
      <c r="JI1010" s="12"/>
      <c r="JJ1010" s="12"/>
      <c r="JK1010" s="12"/>
      <c r="JL1010" s="12"/>
      <c r="JM1010" s="12"/>
      <c r="JN1010" s="12"/>
      <c r="JO1010" s="12"/>
      <c r="JP1010" s="12"/>
      <c r="JQ1010" s="12"/>
      <c r="JR1010" s="12"/>
      <c r="JS1010" s="12"/>
      <c r="JT1010" s="12"/>
      <c r="JU1010" s="12"/>
      <c r="JV1010" s="12"/>
      <c r="JW1010" s="12"/>
      <c r="JX1010" s="12"/>
      <c r="JY1010" s="12"/>
      <c r="JZ1010" s="12"/>
      <c r="KA1010" s="12"/>
      <c r="KB1010" s="12"/>
      <c r="KC1010" s="12"/>
      <c r="KD1010" s="12"/>
      <c r="KE1010" s="12"/>
      <c r="KF1010" s="12"/>
      <c r="KG1010" s="12"/>
      <c r="KH1010" s="12"/>
      <c r="KI1010" s="12"/>
      <c r="KJ1010" s="12"/>
      <c r="KK1010" s="12"/>
      <c r="KL1010" s="12"/>
      <c r="KM1010" s="12"/>
      <c r="KN1010" s="12"/>
      <c r="KO1010" s="12"/>
      <c r="KP1010" s="12"/>
      <c r="KQ1010" s="12"/>
      <c r="KR1010" s="12"/>
      <c r="KS1010" s="12"/>
      <c r="KT1010" s="12"/>
      <c r="KU1010" s="12"/>
      <c r="KV1010" s="12"/>
      <c r="KW1010" s="12"/>
      <c r="KX1010" s="12"/>
      <c r="KY1010" s="12"/>
      <c r="KZ1010" s="12"/>
      <c r="LA1010" s="12"/>
      <c r="LB1010" s="12"/>
      <c r="LC1010" s="12"/>
      <c r="LD1010" s="12"/>
      <c r="LE1010" s="12"/>
      <c r="LF1010" s="12"/>
      <c r="LG1010" s="12"/>
      <c r="LH1010" s="12"/>
      <c r="LI1010" s="12"/>
      <c r="LJ1010" s="12"/>
      <c r="LK1010" s="12"/>
      <c r="LL1010" s="12"/>
      <c r="LM1010" s="12"/>
      <c r="LN1010" s="12"/>
      <c r="LO1010" s="12"/>
      <c r="LP1010" s="12"/>
      <c r="LQ1010" s="12"/>
      <c r="LR1010" s="12"/>
      <c r="LS1010" s="12"/>
      <c r="LT1010" s="12"/>
      <c r="LU1010" s="12"/>
      <c r="LV1010" s="12"/>
      <c r="LW1010" s="12"/>
      <c r="LX1010" s="12"/>
      <c r="LY1010" s="12"/>
      <c r="LZ1010" s="12"/>
      <c r="MA1010" s="12"/>
      <c r="MB1010" s="12"/>
      <c r="MC1010" s="12"/>
      <c r="MD1010" s="12"/>
      <c r="ME1010" s="12"/>
      <c r="MF1010" s="12"/>
      <c r="MG1010" s="12"/>
      <c r="MH1010" s="12"/>
      <c r="MI1010" s="12"/>
      <c r="MJ1010" s="12"/>
      <c r="MK1010" s="12"/>
      <c r="ML1010" s="12"/>
      <c r="MM1010" s="12"/>
      <c r="MN1010" s="12"/>
      <c r="MO1010" s="12"/>
      <c r="MP1010" s="12"/>
      <c r="MQ1010" s="12"/>
      <c r="MR1010" s="12"/>
      <c r="MS1010" s="12"/>
      <c r="MT1010" s="12"/>
      <c r="MU1010" s="12"/>
      <c r="MV1010" s="12"/>
      <c r="MW1010" s="12"/>
      <c r="MX1010" s="12"/>
      <c r="MY1010" s="12"/>
      <c r="MZ1010" s="12"/>
      <c r="NA1010" s="12"/>
      <c r="NB1010" s="12"/>
      <c r="NC1010" s="12"/>
      <c r="ND1010" s="12"/>
      <c r="NE1010" s="12"/>
      <c r="NF1010" s="12"/>
      <c r="NG1010" s="12"/>
      <c r="NH1010" s="12"/>
      <c r="NI1010" s="12"/>
      <c r="NJ1010" s="12"/>
      <c r="NK1010" s="12"/>
      <c r="NL1010" s="12"/>
      <c r="NM1010" s="12"/>
      <c r="NN1010" s="12"/>
      <c r="NO1010" s="12"/>
      <c r="NP1010" s="12"/>
      <c r="NQ1010" s="12"/>
      <c r="NR1010" s="12"/>
      <c r="NS1010" s="12"/>
      <c r="NT1010" s="12"/>
      <c r="NU1010" s="12"/>
      <c r="NV1010" s="12"/>
      <c r="NW1010" s="12"/>
      <c r="NX1010" s="12"/>
      <c r="NY1010" s="12"/>
      <c r="NZ1010" s="12"/>
      <c r="OA1010" s="12"/>
      <c r="OB1010" s="12"/>
      <c r="OC1010" s="12"/>
      <c r="OD1010" s="12"/>
      <c r="OE1010" s="12"/>
      <c r="OF1010" s="12"/>
      <c r="OG1010" s="12"/>
      <c r="OH1010" s="12"/>
      <c r="OI1010" s="12"/>
      <c r="OJ1010" s="12"/>
      <c r="OK1010" s="12"/>
      <c r="OL1010" s="12"/>
      <c r="OM1010" s="12"/>
      <c r="ON1010" s="12"/>
      <c r="OO1010" s="12"/>
      <c r="OP1010" s="12"/>
      <c r="OQ1010" s="12"/>
      <c r="OR1010" s="12"/>
      <c r="OS1010" s="12"/>
      <c r="OT1010" s="12"/>
      <c r="OU1010" s="12"/>
      <c r="OV1010" s="12"/>
      <c r="OW1010" s="12"/>
      <c r="OX1010" s="12"/>
      <c r="OY1010" s="12"/>
      <c r="OZ1010" s="12"/>
      <c r="PA1010" s="12"/>
      <c r="PB1010" s="12"/>
      <c r="PC1010" s="12"/>
      <c r="PD1010" s="12"/>
      <c r="PE1010" s="12"/>
      <c r="PF1010" s="12"/>
      <c r="PG1010" s="12"/>
      <c r="PH1010" s="12"/>
      <c r="PI1010" s="12"/>
      <c r="PJ1010" s="12"/>
      <c r="PK1010" s="12"/>
      <c r="PL1010" s="12"/>
      <c r="PM1010" s="12"/>
      <c r="PN1010" s="12"/>
      <c r="PO1010" s="12"/>
      <c r="PP1010" s="12"/>
    </row>
    <row r="1011">
      <c r="A1011" s="452"/>
      <c r="B1011" s="45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12"/>
      <c r="HQ1011" s="12"/>
      <c r="HR1011" s="12"/>
      <c r="HS1011" s="12"/>
      <c r="HT1011" s="12"/>
      <c r="HU1011" s="12"/>
      <c r="HV1011" s="12"/>
      <c r="HW1011" s="12"/>
      <c r="HX1011" s="12"/>
      <c r="HY1011" s="12"/>
      <c r="HZ1011" s="12"/>
      <c r="IA1011" s="12"/>
      <c r="IB1011" s="12"/>
      <c r="IC1011" s="12"/>
      <c r="ID1011" s="12"/>
      <c r="IE1011" s="12"/>
      <c r="IF1011" s="12"/>
      <c r="IG1011" s="12"/>
      <c r="IH1011" s="12"/>
      <c r="II1011" s="12"/>
      <c r="IJ1011" s="12"/>
      <c r="IK1011" s="12"/>
      <c r="IL1011" s="12"/>
      <c r="IM1011" s="12"/>
      <c r="IN1011" s="12"/>
      <c r="IO1011" s="12"/>
      <c r="IP1011" s="12"/>
      <c r="IQ1011" s="12"/>
      <c r="IR1011" s="12"/>
      <c r="IS1011" s="12"/>
      <c r="IT1011" s="12"/>
      <c r="IU1011" s="12"/>
      <c r="IV1011" s="12"/>
      <c r="IW1011" s="12"/>
      <c r="IX1011" s="12"/>
      <c r="IY1011" s="12"/>
      <c r="IZ1011" s="12"/>
      <c r="JA1011" s="12"/>
      <c r="JB1011" s="12"/>
      <c r="JC1011" s="12"/>
      <c r="JD1011" s="12"/>
      <c r="JE1011" s="12"/>
      <c r="JF1011" s="12"/>
      <c r="JG1011" s="12"/>
      <c r="JH1011" s="12"/>
      <c r="JI1011" s="12"/>
      <c r="JJ1011" s="12"/>
      <c r="JK1011" s="12"/>
      <c r="JL1011" s="12"/>
      <c r="JM1011" s="12"/>
      <c r="JN1011" s="12"/>
      <c r="JO1011" s="12"/>
      <c r="JP1011" s="12"/>
      <c r="JQ1011" s="12"/>
      <c r="JR1011" s="12"/>
      <c r="JS1011" s="12"/>
      <c r="JT1011" s="12"/>
      <c r="JU1011" s="12"/>
      <c r="JV1011" s="12"/>
      <c r="JW1011" s="12"/>
      <c r="JX1011" s="12"/>
      <c r="JY1011" s="12"/>
      <c r="JZ1011" s="12"/>
      <c r="KA1011" s="12"/>
      <c r="KB1011" s="12"/>
      <c r="KC1011" s="12"/>
      <c r="KD1011" s="12"/>
      <c r="KE1011" s="12"/>
      <c r="KF1011" s="12"/>
      <c r="KG1011" s="12"/>
      <c r="KH1011" s="12"/>
      <c r="KI1011" s="12"/>
      <c r="KJ1011" s="12"/>
      <c r="KK1011" s="12"/>
      <c r="KL1011" s="12"/>
      <c r="KM1011" s="12"/>
      <c r="KN1011" s="12"/>
      <c r="KO1011" s="12"/>
      <c r="KP1011" s="12"/>
      <c r="KQ1011" s="12"/>
      <c r="KR1011" s="12"/>
      <c r="KS1011" s="12"/>
      <c r="KT1011" s="12"/>
      <c r="KU1011" s="12"/>
      <c r="KV1011" s="12"/>
      <c r="KW1011" s="12"/>
      <c r="KX1011" s="12"/>
      <c r="KY1011" s="12"/>
      <c r="KZ1011" s="12"/>
      <c r="LA1011" s="12"/>
      <c r="LB1011" s="12"/>
      <c r="LC1011" s="12"/>
      <c r="LD1011" s="12"/>
      <c r="LE1011" s="12"/>
      <c r="LF1011" s="12"/>
      <c r="LG1011" s="12"/>
      <c r="LH1011" s="12"/>
      <c r="LI1011" s="12"/>
      <c r="LJ1011" s="12"/>
      <c r="LK1011" s="12"/>
      <c r="LL1011" s="12"/>
      <c r="LM1011" s="12"/>
      <c r="LN1011" s="12"/>
      <c r="LO1011" s="12"/>
      <c r="LP1011" s="12"/>
      <c r="LQ1011" s="12"/>
      <c r="LR1011" s="12"/>
      <c r="LS1011" s="12"/>
      <c r="LT1011" s="12"/>
      <c r="LU1011" s="12"/>
      <c r="LV1011" s="12"/>
      <c r="LW1011" s="12"/>
      <c r="LX1011" s="12"/>
      <c r="LY1011" s="12"/>
      <c r="LZ1011" s="12"/>
      <c r="MA1011" s="12"/>
      <c r="MB1011" s="12"/>
      <c r="MC1011" s="12"/>
      <c r="MD1011" s="12"/>
      <c r="ME1011" s="12"/>
      <c r="MF1011" s="12"/>
      <c r="MG1011" s="12"/>
      <c r="MH1011" s="12"/>
      <c r="MI1011" s="12"/>
      <c r="MJ1011" s="12"/>
      <c r="MK1011" s="12"/>
      <c r="ML1011" s="12"/>
      <c r="MM1011" s="12"/>
      <c r="MN1011" s="12"/>
      <c r="MO1011" s="12"/>
      <c r="MP1011" s="12"/>
      <c r="MQ1011" s="12"/>
      <c r="MR1011" s="12"/>
      <c r="MS1011" s="12"/>
      <c r="MT1011" s="12"/>
      <c r="MU1011" s="12"/>
      <c r="MV1011" s="12"/>
      <c r="MW1011" s="12"/>
      <c r="MX1011" s="12"/>
      <c r="MY1011" s="12"/>
      <c r="MZ1011" s="12"/>
      <c r="NA1011" s="12"/>
      <c r="NB1011" s="12"/>
      <c r="NC1011" s="12"/>
      <c r="ND1011" s="12"/>
      <c r="NE1011" s="12"/>
      <c r="NF1011" s="12"/>
      <c r="NG1011" s="12"/>
      <c r="NH1011" s="12"/>
      <c r="NI1011" s="12"/>
      <c r="NJ1011" s="12"/>
      <c r="NK1011" s="12"/>
      <c r="NL1011" s="12"/>
      <c r="NM1011" s="12"/>
      <c r="NN1011" s="12"/>
      <c r="NO1011" s="12"/>
      <c r="NP1011" s="12"/>
      <c r="NQ1011" s="12"/>
      <c r="NR1011" s="12"/>
      <c r="NS1011" s="12"/>
      <c r="NT1011" s="12"/>
      <c r="NU1011" s="12"/>
      <c r="NV1011" s="12"/>
      <c r="NW1011" s="12"/>
      <c r="NX1011" s="12"/>
      <c r="NY1011" s="12"/>
      <c r="NZ1011" s="12"/>
      <c r="OA1011" s="12"/>
      <c r="OB1011" s="12"/>
      <c r="OC1011" s="12"/>
      <c r="OD1011" s="12"/>
      <c r="OE1011" s="12"/>
      <c r="OF1011" s="12"/>
      <c r="OG1011" s="12"/>
      <c r="OH1011" s="12"/>
      <c r="OI1011" s="12"/>
      <c r="OJ1011" s="12"/>
      <c r="OK1011" s="12"/>
      <c r="OL1011" s="12"/>
      <c r="OM1011" s="12"/>
      <c r="ON1011" s="12"/>
      <c r="OO1011" s="12"/>
      <c r="OP1011" s="12"/>
      <c r="OQ1011" s="12"/>
      <c r="OR1011" s="12"/>
      <c r="OS1011" s="12"/>
      <c r="OT1011" s="12"/>
      <c r="OU1011" s="12"/>
      <c r="OV1011" s="12"/>
      <c r="OW1011" s="12"/>
      <c r="OX1011" s="12"/>
      <c r="OY1011" s="12"/>
      <c r="OZ1011" s="12"/>
      <c r="PA1011" s="12"/>
      <c r="PB1011" s="12"/>
      <c r="PC1011" s="12"/>
      <c r="PD1011" s="12"/>
      <c r="PE1011" s="12"/>
      <c r="PF1011" s="12"/>
      <c r="PG1011" s="12"/>
      <c r="PH1011" s="12"/>
      <c r="PI1011" s="12"/>
      <c r="PJ1011" s="12"/>
      <c r="PK1011" s="12"/>
      <c r="PL1011" s="12"/>
      <c r="PM1011" s="12"/>
      <c r="PN1011" s="12"/>
      <c r="PO1011" s="12"/>
      <c r="PP1011" s="12"/>
    </row>
    <row r="1012">
      <c r="A1012" s="452"/>
      <c r="B1012" s="45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R1012" s="12"/>
      <c r="ES1012" s="12"/>
      <c r="ET1012" s="12"/>
      <c r="EU1012" s="12"/>
      <c r="EV1012" s="12"/>
      <c r="EW1012" s="12"/>
      <c r="EX1012" s="12"/>
      <c r="EY1012" s="12"/>
      <c r="EZ1012" s="12"/>
      <c r="FA1012" s="12"/>
      <c r="FB1012" s="12"/>
      <c r="FC1012" s="12"/>
      <c r="FD1012" s="12"/>
      <c r="FE1012" s="12"/>
      <c r="FF1012" s="12"/>
      <c r="FG1012" s="12"/>
      <c r="FH1012" s="12"/>
      <c r="FI1012" s="12"/>
      <c r="FJ1012" s="12"/>
      <c r="FK1012" s="12"/>
      <c r="FL1012" s="12"/>
      <c r="FM1012" s="12"/>
      <c r="FN1012" s="12"/>
      <c r="FO1012" s="12"/>
      <c r="FP1012" s="12"/>
      <c r="FQ1012" s="12"/>
      <c r="FR1012" s="12"/>
      <c r="FS1012" s="12"/>
      <c r="FT1012" s="12"/>
      <c r="FU1012" s="12"/>
      <c r="FV1012" s="12"/>
      <c r="FW1012" s="12"/>
      <c r="FX1012" s="12"/>
      <c r="FY1012" s="12"/>
      <c r="FZ1012" s="12"/>
      <c r="GA1012" s="12"/>
      <c r="GB1012" s="12"/>
      <c r="GC1012" s="12"/>
      <c r="GD1012" s="12"/>
      <c r="GE1012" s="12"/>
      <c r="GF1012" s="12"/>
      <c r="GG1012" s="12"/>
      <c r="GH1012" s="12"/>
      <c r="GI1012" s="12"/>
      <c r="GJ1012" s="12"/>
      <c r="GK1012" s="12"/>
      <c r="GL1012" s="12"/>
      <c r="GM1012" s="12"/>
      <c r="GN1012" s="12"/>
      <c r="GO1012" s="12"/>
      <c r="GP1012" s="12"/>
      <c r="GQ1012" s="12"/>
      <c r="GR1012" s="12"/>
      <c r="GS1012" s="12"/>
      <c r="GT1012" s="12"/>
      <c r="GU1012" s="12"/>
      <c r="GV1012" s="12"/>
      <c r="GW1012" s="12"/>
      <c r="GX1012" s="12"/>
      <c r="GY1012" s="12"/>
      <c r="GZ1012" s="12"/>
      <c r="HA1012" s="12"/>
      <c r="HB1012" s="12"/>
      <c r="HC1012" s="12"/>
      <c r="HD1012" s="12"/>
      <c r="HE1012" s="12"/>
      <c r="HF1012" s="12"/>
      <c r="HG1012" s="12"/>
      <c r="HH1012" s="12"/>
      <c r="HI1012" s="12"/>
      <c r="HJ1012" s="12"/>
      <c r="HK1012" s="12"/>
      <c r="HL1012" s="12"/>
      <c r="HM1012" s="12"/>
      <c r="HN1012" s="12"/>
      <c r="HO1012" s="12"/>
      <c r="HP1012" s="12"/>
      <c r="HQ1012" s="12"/>
      <c r="HR1012" s="12"/>
      <c r="HS1012" s="12"/>
      <c r="HT1012" s="12"/>
      <c r="HU1012" s="12"/>
      <c r="HV1012" s="12"/>
      <c r="HW1012" s="12"/>
      <c r="HX1012" s="12"/>
      <c r="HY1012" s="12"/>
      <c r="HZ1012" s="12"/>
      <c r="IA1012" s="12"/>
      <c r="IB1012" s="12"/>
      <c r="IC1012" s="12"/>
      <c r="ID1012" s="12"/>
      <c r="IE1012" s="12"/>
      <c r="IF1012" s="12"/>
      <c r="IG1012" s="12"/>
      <c r="IH1012" s="12"/>
      <c r="II1012" s="12"/>
      <c r="IJ1012" s="12"/>
      <c r="IK1012" s="12"/>
      <c r="IL1012" s="12"/>
      <c r="IM1012" s="12"/>
      <c r="IN1012" s="12"/>
      <c r="IO1012" s="12"/>
      <c r="IP1012" s="12"/>
      <c r="IQ1012" s="12"/>
      <c r="IR1012" s="12"/>
      <c r="IS1012" s="12"/>
      <c r="IT1012" s="12"/>
      <c r="IU1012" s="12"/>
      <c r="IV1012" s="12"/>
      <c r="IW1012" s="12"/>
      <c r="IX1012" s="12"/>
      <c r="IY1012" s="12"/>
      <c r="IZ1012" s="12"/>
      <c r="JA1012" s="12"/>
      <c r="JB1012" s="12"/>
      <c r="JC1012" s="12"/>
      <c r="JD1012" s="12"/>
      <c r="JE1012" s="12"/>
      <c r="JF1012" s="12"/>
      <c r="JG1012" s="12"/>
      <c r="JH1012" s="12"/>
      <c r="JI1012" s="12"/>
      <c r="JJ1012" s="12"/>
      <c r="JK1012" s="12"/>
      <c r="JL1012" s="12"/>
      <c r="JM1012" s="12"/>
      <c r="JN1012" s="12"/>
      <c r="JO1012" s="12"/>
      <c r="JP1012" s="12"/>
      <c r="JQ1012" s="12"/>
      <c r="JR1012" s="12"/>
      <c r="JS1012" s="12"/>
      <c r="JT1012" s="12"/>
      <c r="JU1012" s="12"/>
      <c r="JV1012" s="12"/>
      <c r="JW1012" s="12"/>
      <c r="JX1012" s="12"/>
      <c r="JY1012" s="12"/>
      <c r="JZ1012" s="12"/>
      <c r="KA1012" s="12"/>
      <c r="KB1012" s="12"/>
      <c r="KC1012" s="12"/>
      <c r="KD1012" s="12"/>
      <c r="KE1012" s="12"/>
      <c r="KF1012" s="12"/>
      <c r="KG1012" s="12"/>
      <c r="KH1012" s="12"/>
      <c r="KI1012" s="12"/>
      <c r="KJ1012" s="12"/>
      <c r="KK1012" s="12"/>
      <c r="KL1012" s="12"/>
      <c r="KM1012" s="12"/>
      <c r="KN1012" s="12"/>
      <c r="KO1012" s="12"/>
      <c r="KP1012" s="12"/>
      <c r="KQ1012" s="12"/>
      <c r="KR1012" s="12"/>
      <c r="KS1012" s="12"/>
      <c r="KT1012" s="12"/>
      <c r="KU1012" s="12"/>
      <c r="KV1012" s="12"/>
      <c r="KW1012" s="12"/>
      <c r="KX1012" s="12"/>
      <c r="KY1012" s="12"/>
      <c r="KZ1012" s="12"/>
      <c r="LA1012" s="12"/>
      <c r="LB1012" s="12"/>
      <c r="LC1012" s="12"/>
      <c r="LD1012" s="12"/>
      <c r="LE1012" s="12"/>
      <c r="LF1012" s="12"/>
      <c r="LG1012" s="12"/>
      <c r="LH1012" s="12"/>
      <c r="LI1012" s="12"/>
      <c r="LJ1012" s="12"/>
      <c r="LK1012" s="12"/>
      <c r="LL1012" s="12"/>
      <c r="LM1012" s="12"/>
      <c r="LN1012" s="12"/>
      <c r="LO1012" s="12"/>
      <c r="LP1012" s="12"/>
      <c r="LQ1012" s="12"/>
      <c r="LR1012" s="12"/>
      <c r="LS1012" s="12"/>
      <c r="LT1012" s="12"/>
      <c r="LU1012" s="12"/>
      <c r="LV1012" s="12"/>
      <c r="LW1012" s="12"/>
      <c r="LX1012" s="12"/>
      <c r="LY1012" s="12"/>
      <c r="LZ1012" s="12"/>
      <c r="MA1012" s="12"/>
      <c r="MB1012" s="12"/>
      <c r="MC1012" s="12"/>
      <c r="MD1012" s="12"/>
      <c r="ME1012" s="12"/>
      <c r="MF1012" s="12"/>
      <c r="MG1012" s="12"/>
      <c r="MH1012" s="12"/>
      <c r="MI1012" s="12"/>
      <c r="MJ1012" s="12"/>
      <c r="MK1012" s="12"/>
      <c r="ML1012" s="12"/>
      <c r="MM1012" s="12"/>
      <c r="MN1012" s="12"/>
      <c r="MO1012" s="12"/>
      <c r="MP1012" s="12"/>
      <c r="MQ1012" s="12"/>
      <c r="MR1012" s="12"/>
      <c r="MS1012" s="12"/>
      <c r="MT1012" s="12"/>
      <c r="MU1012" s="12"/>
      <c r="MV1012" s="12"/>
      <c r="MW1012" s="12"/>
      <c r="MX1012" s="12"/>
      <c r="MY1012" s="12"/>
      <c r="MZ1012" s="12"/>
      <c r="NA1012" s="12"/>
      <c r="NB1012" s="12"/>
      <c r="NC1012" s="12"/>
      <c r="ND1012" s="12"/>
      <c r="NE1012" s="12"/>
      <c r="NF1012" s="12"/>
      <c r="NG1012" s="12"/>
      <c r="NH1012" s="12"/>
      <c r="NI1012" s="12"/>
      <c r="NJ1012" s="12"/>
      <c r="NK1012" s="12"/>
      <c r="NL1012" s="12"/>
      <c r="NM1012" s="12"/>
      <c r="NN1012" s="12"/>
      <c r="NO1012" s="12"/>
      <c r="NP1012" s="12"/>
      <c r="NQ1012" s="12"/>
      <c r="NR1012" s="12"/>
      <c r="NS1012" s="12"/>
      <c r="NT1012" s="12"/>
      <c r="NU1012" s="12"/>
      <c r="NV1012" s="12"/>
      <c r="NW1012" s="12"/>
      <c r="NX1012" s="12"/>
      <c r="NY1012" s="12"/>
      <c r="NZ1012" s="12"/>
      <c r="OA1012" s="12"/>
      <c r="OB1012" s="12"/>
      <c r="OC1012" s="12"/>
      <c r="OD1012" s="12"/>
      <c r="OE1012" s="12"/>
      <c r="OF1012" s="12"/>
      <c r="OG1012" s="12"/>
      <c r="OH1012" s="12"/>
      <c r="OI1012" s="12"/>
      <c r="OJ1012" s="12"/>
      <c r="OK1012" s="12"/>
      <c r="OL1012" s="12"/>
      <c r="OM1012" s="12"/>
      <c r="ON1012" s="12"/>
      <c r="OO1012" s="12"/>
      <c r="OP1012" s="12"/>
      <c r="OQ1012" s="12"/>
      <c r="OR1012" s="12"/>
      <c r="OS1012" s="12"/>
      <c r="OT1012" s="12"/>
      <c r="OU1012" s="12"/>
      <c r="OV1012" s="12"/>
      <c r="OW1012" s="12"/>
      <c r="OX1012" s="12"/>
      <c r="OY1012" s="12"/>
      <c r="OZ1012" s="12"/>
      <c r="PA1012" s="12"/>
      <c r="PB1012" s="12"/>
      <c r="PC1012" s="12"/>
      <c r="PD1012" s="12"/>
      <c r="PE1012" s="12"/>
      <c r="PF1012" s="12"/>
      <c r="PG1012" s="12"/>
      <c r="PH1012" s="12"/>
      <c r="PI1012" s="12"/>
      <c r="PJ1012" s="12"/>
      <c r="PK1012" s="12"/>
      <c r="PL1012" s="12"/>
      <c r="PM1012" s="12"/>
      <c r="PN1012" s="12"/>
      <c r="PO1012" s="12"/>
      <c r="PP1012" s="12"/>
    </row>
    <row r="1013">
      <c r="A1013" s="452"/>
      <c r="B1013" s="45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12"/>
      <c r="HQ1013" s="12"/>
      <c r="HR1013" s="12"/>
      <c r="HS1013" s="12"/>
      <c r="HT1013" s="12"/>
      <c r="HU1013" s="12"/>
      <c r="HV1013" s="12"/>
      <c r="HW1013" s="12"/>
      <c r="HX1013" s="12"/>
      <c r="HY1013" s="12"/>
      <c r="HZ1013" s="12"/>
      <c r="IA1013" s="12"/>
      <c r="IB1013" s="12"/>
      <c r="IC1013" s="12"/>
      <c r="ID1013" s="12"/>
      <c r="IE1013" s="12"/>
      <c r="IF1013" s="12"/>
      <c r="IG1013" s="12"/>
      <c r="IH1013" s="12"/>
      <c r="II1013" s="12"/>
      <c r="IJ1013" s="12"/>
      <c r="IK1013" s="12"/>
      <c r="IL1013" s="12"/>
      <c r="IM1013" s="12"/>
      <c r="IN1013" s="12"/>
      <c r="IO1013" s="12"/>
      <c r="IP1013" s="12"/>
      <c r="IQ1013" s="12"/>
      <c r="IR1013" s="12"/>
      <c r="IS1013" s="12"/>
      <c r="IT1013" s="12"/>
      <c r="IU1013" s="12"/>
      <c r="IV1013" s="12"/>
      <c r="IW1013" s="12"/>
      <c r="IX1013" s="12"/>
      <c r="IY1013" s="12"/>
      <c r="IZ1013" s="12"/>
      <c r="JA1013" s="12"/>
      <c r="JB1013" s="12"/>
      <c r="JC1013" s="12"/>
      <c r="JD1013" s="12"/>
      <c r="JE1013" s="12"/>
      <c r="JF1013" s="12"/>
      <c r="JG1013" s="12"/>
      <c r="JH1013" s="12"/>
      <c r="JI1013" s="12"/>
      <c r="JJ1013" s="12"/>
      <c r="JK1013" s="12"/>
      <c r="JL1013" s="12"/>
      <c r="JM1013" s="12"/>
      <c r="JN1013" s="12"/>
      <c r="JO1013" s="12"/>
      <c r="JP1013" s="12"/>
      <c r="JQ1013" s="12"/>
      <c r="JR1013" s="12"/>
      <c r="JS1013" s="12"/>
      <c r="JT1013" s="12"/>
      <c r="JU1013" s="12"/>
      <c r="JV1013" s="12"/>
      <c r="JW1013" s="12"/>
      <c r="JX1013" s="12"/>
      <c r="JY1013" s="12"/>
      <c r="JZ1013" s="12"/>
      <c r="KA1013" s="12"/>
      <c r="KB1013" s="12"/>
      <c r="KC1013" s="12"/>
      <c r="KD1013" s="12"/>
      <c r="KE1013" s="12"/>
      <c r="KF1013" s="12"/>
      <c r="KG1013" s="12"/>
      <c r="KH1013" s="12"/>
      <c r="KI1013" s="12"/>
      <c r="KJ1013" s="12"/>
      <c r="KK1013" s="12"/>
      <c r="KL1013" s="12"/>
      <c r="KM1013" s="12"/>
      <c r="KN1013" s="12"/>
      <c r="KO1013" s="12"/>
      <c r="KP1013" s="12"/>
      <c r="KQ1013" s="12"/>
      <c r="KR1013" s="12"/>
      <c r="KS1013" s="12"/>
      <c r="KT1013" s="12"/>
      <c r="KU1013" s="12"/>
      <c r="KV1013" s="12"/>
      <c r="KW1013" s="12"/>
      <c r="KX1013" s="12"/>
      <c r="KY1013" s="12"/>
      <c r="KZ1013" s="12"/>
      <c r="LA1013" s="12"/>
      <c r="LB1013" s="12"/>
      <c r="LC1013" s="12"/>
      <c r="LD1013" s="12"/>
      <c r="LE1013" s="12"/>
      <c r="LF1013" s="12"/>
      <c r="LG1013" s="12"/>
      <c r="LH1013" s="12"/>
      <c r="LI1013" s="12"/>
      <c r="LJ1013" s="12"/>
      <c r="LK1013" s="12"/>
      <c r="LL1013" s="12"/>
      <c r="LM1013" s="12"/>
      <c r="LN1013" s="12"/>
      <c r="LO1013" s="12"/>
      <c r="LP1013" s="12"/>
      <c r="LQ1013" s="12"/>
      <c r="LR1013" s="12"/>
      <c r="LS1013" s="12"/>
      <c r="LT1013" s="12"/>
      <c r="LU1013" s="12"/>
      <c r="LV1013" s="12"/>
      <c r="LW1013" s="12"/>
      <c r="LX1013" s="12"/>
      <c r="LY1013" s="12"/>
      <c r="LZ1013" s="12"/>
      <c r="MA1013" s="12"/>
      <c r="MB1013" s="12"/>
      <c r="MC1013" s="12"/>
      <c r="MD1013" s="12"/>
      <c r="ME1013" s="12"/>
      <c r="MF1013" s="12"/>
      <c r="MG1013" s="12"/>
      <c r="MH1013" s="12"/>
      <c r="MI1013" s="12"/>
      <c r="MJ1013" s="12"/>
      <c r="MK1013" s="12"/>
      <c r="ML1013" s="12"/>
      <c r="MM1013" s="12"/>
      <c r="MN1013" s="12"/>
      <c r="MO1013" s="12"/>
      <c r="MP1013" s="12"/>
      <c r="MQ1013" s="12"/>
      <c r="MR1013" s="12"/>
      <c r="MS1013" s="12"/>
      <c r="MT1013" s="12"/>
      <c r="MU1013" s="12"/>
      <c r="MV1013" s="12"/>
      <c r="MW1013" s="12"/>
      <c r="MX1013" s="12"/>
      <c r="MY1013" s="12"/>
      <c r="MZ1013" s="12"/>
      <c r="NA1013" s="12"/>
      <c r="NB1013" s="12"/>
      <c r="NC1013" s="12"/>
      <c r="ND1013" s="12"/>
      <c r="NE1013" s="12"/>
      <c r="NF1013" s="12"/>
      <c r="NG1013" s="12"/>
      <c r="NH1013" s="12"/>
      <c r="NI1013" s="12"/>
      <c r="NJ1013" s="12"/>
      <c r="NK1013" s="12"/>
      <c r="NL1013" s="12"/>
      <c r="NM1013" s="12"/>
      <c r="NN1013" s="12"/>
      <c r="NO1013" s="12"/>
      <c r="NP1013" s="12"/>
      <c r="NQ1013" s="12"/>
      <c r="NR1013" s="12"/>
      <c r="NS1013" s="12"/>
      <c r="NT1013" s="12"/>
      <c r="NU1013" s="12"/>
      <c r="NV1013" s="12"/>
      <c r="NW1013" s="12"/>
      <c r="NX1013" s="12"/>
      <c r="NY1013" s="12"/>
      <c r="NZ1013" s="12"/>
      <c r="OA1013" s="12"/>
      <c r="OB1013" s="12"/>
      <c r="OC1013" s="12"/>
      <c r="OD1013" s="12"/>
      <c r="OE1013" s="12"/>
      <c r="OF1013" s="12"/>
      <c r="OG1013" s="12"/>
      <c r="OH1013" s="12"/>
      <c r="OI1013" s="12"/>
      <c r="OJ1013" s="12"/>
      <c r="OK1013" s="12"/>
      <c r="OL1013" s="12"/>
      <c r="OM1013" s="12"/>
      <c r="ON1013" s="12"/>
      <c r="OO1013" s="12"/>
      <c r="OP1013" s="12"/>
      <c r="OQ1013" s="12"/>
      <c r="OR1013" s="12"/>
      <c r="OS1013" s="12"/>
      <c r="OT1013" s="12"/>
      <c r="OU1013" s="12"/>
      <c r="OV1013" s="12"/>
      <c r="OW1013" s="12"/>
      <c r="OX1013" s="12"/>
      <c r="OY1013" s="12"/>
      <c r="OZ1013" s="12"/>
      <c r="PA1013" s="12"/>
      <c r="PB1013" s="12"/>
      <c r="PC1013" s="12"/>
      <c r="PD1013" s="12"/>
      <c r="PE1013" s="12"/>
      <c r="PF1013" s="12"/>
      <c r="PG1013" s="12"/>
      <c r="PH1013" s="12"/>
      <c r="PI1013" s="12"/>
      <c r="PJ1013" s="12"/>
      <c r="PK1013" s="12"/>
      <c r="PL1013" s="12"/>
      <c r="PM1013" s="12"/>
      <c r="PN1013" s="12"/>
      <c r="PO1013" s="12"/>
      <c r="PP1013" s="12"/>
    </row>
    <row r="1014">
      <c r="A1014" s="452"/>
      <c r="B1014" s="45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  <c r="HT1014" s="12"/>
      <c r="HU1014" s="12"/>
      <c r="HV1014" s="12"/>
      <c r="HW1014" s="12"/>
      <c r="HX1014" s="12"/>
      <c r="HY1014" s="12"/>
      <c r="HZ1014" s="12"/>
      <c r="IA1014" s="12"/>
      <c r="IB1014" s="12"/>
      <c r="IC1014" s="12"/>
      <c r="ID1014" s="12"/>
      <c r="IE1014" s="12"/>
      <c r="IF1014" s="12"/>
      <c r="IG1014" s="12"/>
      <c r="IH1014" s="12"/>
      <c r="II1014" s="12"/>
      <c r="IJ1014" s="12"/>
      <c r="IK1014" s="12"/>
      <c r="IL1014" s="12"/>
      <c r="IM1014" s="12"/>
      <c r="IN1014" s="12"/>
      <c r="IO1014" s="12"/>
      <c r="IP1014" s="12"/>
      <c r="IQ1014" s="12"/>
      <c r="IR1014" s="12"/>
      <c r="IS1014" s="12"/>
      <c r="IT1014" s="12"/>
      <c r="IU1014" s="12"/>
      <c r="IV1014" s="12"/>
      <c r="IW1014" s="12"/>
      <c r="IX1014" s="12"/>
      <c r="IY1014" s="12"/>
      <c r="IZ1014" s="12"/>
      <c r="JA1014" s="12"/>
      <c r="JB1014" s="12"/>
      <c r="JC1014" s="12"/>
      <c r="JD1014" s="12"/>
      <c r="JE1014" s="12"/>
      <c r="JF1014" s="12"/>
      <c r="JG1014" s="12"/>
      <c r="JH1014" s="12"/>
      <c r="JI1014" s="12"/>
      <c r="JJ1014" s="12"/>
      <c r="JK1014" s="12"/>
      <c r="JL1014" s="12"/>
      <c r="JM1014" s="12"/>
      <c r="JN1014" s="12"/>
      <c r="JO1014" s="12"/>
      <c r="JP1014" s="12"/>
      <c r="JQ1014" s="12"/>
      <c r="JR1014" s="12"/>
      <c r="JS1014" s="12"/>
      <c r="JT1014" s="12"/>
      <c r="JU1014" s="12"/>
      <c r="JV1014" s="12"/>
      <c r="JW1014" s="12"/>
      <c r="JX1014" s="12"/>
      <c r="JY1014" s="12"/>
      <c r="JZ1014" s="12"/>
      <c r="KA1014" s="12"/>
      <c r="KB1014" s="12"/>
      <c r="KC1014" s="12"/>
      <c r="KD1014" s="12"/>
      <c r="KE1014" s="12"/>
      <c r="KF1014" s="12"/>
      <c r="KG1014" s="12"/>
      <c r="KH1014" s="12"/>
      <c r="KI1014" s="12"/>
      <c r="KJ1014" s="12"/>
      <c r="KK1014" s="12"/>
      <c r="KL1014" s="12"/>
      <c r="KM1014" s="12"/>
      <c r="KN1014" s="12"/>
      <c r="KO1014" s="12"/>
      <c r="KP1014" s="12"/>
      <c r="KQ1014" s="12"/>
      <c r="KR1014" s="12"/>
      <c r="KS1014" s="12"/>
      <c r="KT1014" s="12"/>
      <c r="KU1014" s="12"/>
      <c r="KV1014" s="12"/>
      <c r="KW1014" s="12"/>
      <c r="KX1014" s="12"/>
      <c r="KY1014" s="12"/>
      <c r="KZ1014" s="12"/>
      <c r="LA1014" s="12"/>
      <c r="LB1014" s="12"/>
      <c r="LC1014" s="12"/>
      <c r="LD1014" s="12"/>
      <c r="LE1014" s="12"/>
      <c r="LF1014" s="12"/>
      <c r="LG1014" s="12"/>
      <c r="LH1014" s="12"/>
      <c r="LI1014" s="12"/>
      <c r="LJ1014" s="12"/>
      <c r="LK1014" s="12"/>
      <c r="LL1014" s="12"/>
      <c r="LM1014" s="12"/>
      <c r="LN1014" s="12"/>
      <c r="LO1014" s="12"/>
      <c r="LP1014" s="12"/>
      <c r="LQ1014" s="12"/>
      <c r="LR1014" s="12"/>
      <c r="LS1014" s="12"/>
      <c r="LT1014" s="12"/>
      <c r="LU1014" s="12"/>
      <c r="LV1014" s="12"/>
      <c r="LW1014" s="12"/>
      <c r="LX1014" s="12"/>
      <c r="LY1014" s="12"/>
      <c r="LZ1014" s="12"/>
      <c r="MA1014" s="12"/>
      <c r="MB1014" s="12"/>
      <c r="MC1014" s="12"/>
      <c r="MD1014" s="12"/>
      <c r="ME1014" s="12"/>
      <c r="MF1014" s="12"/>
      <c r="MG1014" s="12"/>
      <c r="MH1014" s="12"/>
      <c r="MI1014" s="12"/>
      <c r="MJ1014" s="12"/>
      <c r="MK1014" s="12"/>
      <c r="ML1014" s="12"/>
      <c r="MM1014" s="12"/>
      <c r="MN1014" s="12"/>
      <c r="MO1014" s="12"/>
      <c r="MP1014" s="12"/>
      <c r="MQ1014" s="12"/>
      <c r="MR1014" s="12"/>
      <c r="MS1014" s="12"/>
      <c r="MT1014" s="12"/>
      <c r="MU1014" s="12"/>
      <c r="MV1014" s="12"/>
      <c r="MW1014" s="12"/>
      <c r="MX1014" s="12"/>
      <c r="MY1014" s="12"/>
      <c r="MZ1014" s="12"/>
      <c r="NA1014" s="12"/>
      <c r="NB1014" s="12"/>
      <c r="NC1014" s="12"/>
      <c r="ND1014" s="12"/>
      <c r="NE1014" s="12"/>
      <c r="NF1014" s="12"/>
      <c r="NG1014" s="12"/>
      <c r="NH1014" s="12"/>
      <c r="NI1014" s="12"/>
      <c r="NJ1014" s="12"/>
      <c r="NK1014" s="12"/>
      <c r="NL1014" s="12"/>
      <c r="NM1014" s="12"/>
      <c r="NN1014" s="12"/>
      <c r="NO1014" s="12"/>
      <c r="NP1014" s="12"/>
      <c r="NQ1014" s="12"/>
      <c r="NR1014" s="12"/>
      <c r="NS1014" s="12"/>
      <c r="NT1014" s="12"/>
      <c r="NU1014" s="12"/>
      <c r="NV1014" s="12"/>
      <c r="NW1014" s="12"/>
      <c r="NX1014" s="12"/>
      <c r="NY1014" s="12"/>
      <c r="NZ1014" s="12"/>
      <c r="OA1014" s="12"/>
      <c r="OB1014" s="12"/>
      <c r="OC1014" s="12"/>
      <c r="OD1014" s="12"/>
      <c r="OE1014" s="12"/>
      <c r="OF1014" s="12"/>
      <c r="OG1014" s="12"/>
      <c r="OH1014" s="12"/>
      <c r="OI1014" s="12"/>
      <c r="OJ1014" s="12"/>
      <c r="OK1014" s="12"/>
      <c r="OL1014" s="12"/>
      <c r="OM1014" s="12"/>
      <c r="ON1014" s="12"/>
      <c r="OO1014" s="12"/>
      <c r="OP1014" s="12"/>
      <c r="OQ1014" s="12"/>
      <c r="OR1014" s="12"/>
      <c r="OS1014" s="12"/>
      <c r="OT1014" s="12"/>
      <c r="OU1014" s="12"/>
      <c r="OV1014" s="12"/>
      <c r="OW1014" s="12"/>
      <c r="OX1014" s="12"/>
      <c r="OY1014" s="12"/>
      <c r="OZ1014" s="12"/>
      <c r="PA1014" s="12"/>
      <c r="PB1014" s="12"/>
      <c r="PC1014" s="12"/>
      <c r="PD1014" s="12"/>
      <c r="PE1014" s="12"/>
      <c r="PF1014" s="12"/>
      <c r="PG1014" s="12"/>
      <c r="PH1014" s="12"/>
      <c r="PI1014" s="12"/>
      <c r="PJ1014" s="12"/>
      <c r="PK1014" s="12"/>
      <c r="PL1014" s="12"/>
      <c r="PM1014" s="12"/>
      <c r="PN1014" s="12"/>
      <c r="PO1014" s="12"/>
      <c r="PP1014" s="12"/>
    </row>
    <row r="1015">
      <c r="A1015" s="452"/>
      <c r="B1015" s="45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  <c r="HT1015" s="12"/>
      <c r="HU1015" s="12"/>
      <c r="HV1015" s="12"/>
      <c r="HW1015" s="12"/>
      <c r="HX1015" s="12"/>
      <c r="HY1015" s="12"/>
      <c r="HZ1015" s="12"/>
      <c r="IA1015" s="12"/>
      <c r="IB1015" s="12"/>
      <c r="IC1015" s="12"/>
      <c r="ID1015" s="12"/>
      <c r="IE1015" s="12"/>
      <c r="IF1015" s="12"/>
      <c r="IG1015" s="12"/>
      <c r="IH1015" s="12"/>
      <c r="II1015" s="12"/>
      <c r="IJ1015" s="12"/>
      <c r="IK1015" s="12"/>
      <c r="IL1015" s="12"/>
      <c r="IM1015" s="12"/>
      <c r="IN1015" s="12"/>
      <c r="IO1015" s="12"/>
      <c r="IP1015" s="12"/>
      <c r="IQ1015" s="12"/>
      <c r="IR1015" s="12"/>
      <c r="IS1015" s="12"/>
      <c r="IT1015" s="12"/>
      <c r="IU1015" s="12"/>
      <c r="IV1015" s="12"/>
      <c r="IW1015" s="12"/>
      <c r="IX1015" s="12"/>
      <c r="IY1015" s="12"/>
      <c r="IZ1015" s="12"/>
      <c r="JA1015" s="12"/>
      <c r="JB1015" s="12"/>
      <c r="JC1015" s="12"/>
      <c r="JD1015" s="12"/>
      <c r="JE1015" s="12"/>
      <c r="JF1015" s="12"/>
      <c r="JG1015" s="12"/>
      <c r="JH1015" s="12"/>
      <c r="JI1015" s="12"/>
      <c r="JJ1015" s="12"/>
      <c r="JK1015" s="12"/>
      <c r="JL1015" s="12"/>
      <c r="JM1015" s="12"/>
      <c r="JN1015" s="12"/>
      <c r="JO1015" s="12"/>
      <c r="JP1015" s="12"/>
      <c r="JQ1015" s="12"/>
      <c r="JR1015" s="12"/>
      <c r="JS1015" s="12"/>
      <c r="JT1015" s="12"/>
      <c r="JU1015" s="12"/>
      <c r="JV1015" s="12"/>
      <c r="JW1015" s="12"/>
      <c r="JX1015" s="12"/>
      <c r="JY1015" s="12"/>
      <c r="JZ1015" s="12"/>
      <c r="KA1015" s="12"/>
      <c r="KB1015" s="12"/>
      <c r="KC1015" s="12"/>
      <c r="KD1015" s="12"/>
      <c r="KE1015" s="12"/>
      <c r="KF1015" s="12"/>
      <c r="KG1015" s="12"/>
      <c r="KH1015" s="12"/>
      <c r="KI1015" s="12"/>
      <c r="KJ1015" s="12"/>
      <c r="KK1015" s="12"/>
      <c r="KL1015" s="12"/>
      <c r="KM1015" s="12"/>
      <c r="KN1015" s="12"/>
      <c r="KO1015" s="12"/>
      <c r="KP1015" s="12"/>
      <c r="KQ1015" s="12"/>
      <c r="KR1015" s="12"/>
      <c r="KS1015" s="12"/>
      <c r="KT1015" s="12"/>
      <c r="KU1015" s="12"/>
      <c r="KV1015" s="12"/>
      <c r="KW1015" s="12"/>
      <c r="KX1015" s="12"/>
      <c r="KY1015" s="12"/>
      <c r="KZ1015" s="12"/>
      <c r="LA1015" s="12"/>
      <c r="LB1015" s="12"/>
      <c r="LC1015" s="12"/>
      <c r="LD1015" s="12"/>
      <c r="LE1015" s="12"/>
      <c r="LF1015" s="12"/>
      <c r="LG1015" s="12"/>
      <c r="LH1015" s="12"/>
      <c r="LI1015" s="12"/>
      <c r="LJ1015" s="12"/>
      <c r="LK1015" s="12"/>
      <c r="LL1015" s="12"/>
      <c r="LM1015" s="12"/>
      <c r="LN1015" s="12"/>
      <c r="LO1015" s="12"/>
      <c r="LP1015" s="12"/>
      <c r="LQ1015" s="12"/>
      <c r="LR1015" s="12"/>
      <c r="LS1015" s="12"/>
      <c r="LT1015" s="12"/>
      <c r="LU1015" s="12"/>
      <c r="LV1015" s="12"/>
      <c r="LW1015" s="12"/>
      <c r="LX1015" s="12"/>
      <c r="LY1015" s="12"/>
      <c r="LZ1015" s="12"/>
      <c r="MA1015" s="12"/>
      <c r="MB1015" s="12"/>
      <c r="MC1015" s="12"/>
      <c r="MD1015" s="12"/>
      <c r="ME1015" s="12"/>
      <c r="MF1015" s="12"/>
      <c r="MG1015" s="12"/>
      <c r="MH1015" s="12"/>
      <c r="MI1015" s="12"/>
      <c r="MJ1015" s="12"/>
      <c r="MK1015" s="12"/>
      <c r="ML1015" s="12"/>
      <c r="MM1015" s="12"/>
      <c r="MN1015" s="12"/>
      <c r="MO1015" s="12"/>
      <c r="MP1015" s="12"/>
      <c r="MQ1015" s="12"/>
      <c r="MR1015" s="12"/>
      <c r="MS1015" s="12"/>
      <c r="MT1015" s="12"/>
      <c r="MU1015" s="12"/>
      <c r="MV1015" s="12"/>
      <c r="MW1015" s="12"/>
      <c r="MX1015" s="12"/>
      <c r="MY1015" s="12"/>
      <c r="MZ1015" s="12"/>
      <c r="NA1015" s="12"/>
      <c r="NB1015" s="12"/>
      <c r="NC1015" s="12"/>
      <c r="ND1015" s="12"/>
      <c r="NE1015" s="12"/>
      <c r="NF1015" s="12"/>
      <c r="NG1015" s="12"/>
      <c r="NH1015" s="12"/>
      <c r="NI1015" s="12"/>
      <c r="NJ1015" s="12"/>
      <c r="NK1015" s="12"/>
      <c r="NL1015" s="12"/>
      <c r="NM1015" s="12"/>
      <c r="NN1015" s="12"/>
      <c r="NO1015" s="12"/>
      <c r="NP1015" s="12"/>
      <c r="NQ1015" s="12"/>
      <c r="NR1015" s="12"/>
      <c r="NS1015" s="12"/>
      <c r="NT1015" s="12"/>
      <c r="NU1015" s="12"/>
      <c r="NV1015" s="12"/>
      <c r="NW1015" s="12"/>
      <c r="NX1015" s="12"/>
      <c r="NY1015" s="12"/>
      <c r="NZ1015" s="12"/>
      <c r="OA1015" s="12"/>
      <c r="OB1015" s="12"/>
      <c r="OC1015" s="12"/>
      <c r="OD1015" s="12"/>
      <c r="OE1015" s="12"/>
      <c r="OF1015" s="12"/>
      <c r="OG1015" s="12"/>
      <c r="OH1015" s="12"/>
      <c r="OI1015" s="12"/>
      <c r="OJ1015" s="12"/>
      <c r="OK1015" s="12"/>
      <c r="OL1015" s="12"/>
      <c r="OM1015" s="12"/>
      <c r="ON1015" s="12"/>
      <c r="OO1015" s="12"/>
      <c r="OP1015" s="12"/>
      <c r="OQ1015" s="12"/>
      <c r="OR1015" s="12"/>
      <c r="OS1015" s="12"/>
      <c r="OT1015" s="12"/>
      <c r="OU1015" s="12"/>
      <c r="OV1015" s="12"/>
      <c r="OW1015" s="12"/>
      <c r="OX1015" s="12"/>
      <c r="OY1015" s="12"/>
      <c r="OZ1015" s="12"/>
      <c r="PA1015" s="12"/>
      <c r="PB1015" s="12"/>
      <c r="PC1015" s="12"/>
      <c r="PD1015" s="12"/>
      <c r="PE1015" s="12"/>
      <c r="PF1015" s="12"/>
      <c r="PG1015" s="12"/>
      <c r="PH1015" s="12"/>
      <c r="PI1015" s="12"/>
      <c r="PJ1015" s="12"/>
      <c r="PK1015" s="12"/>
      <c r="PL1015" s="12"/>
      <c r="PM1015" s="12"/>
      <c r="PN1015" s="12"/>
      <c r="PO1015" s="12"/>
      <c r="PP1015" s="12"/>
    </row>
    <row r="1016">
      <c r="A1016" s="452"/>
      <c r="B1016" s="45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R1016" s="12"/>
      <c r="HS1016" s="12"/>
      <c r="HT1016" s="12"/>
      <c r="HU1016" s="12"/>
      <c r="HV1016" s="12"/>
      <c r="HW1016" s="12"/>
      <c r="HX1016" s="12"/>
      <c r="HY1016" s="12"/>
      <c r="HZ1016" s="12"/>
      <c r="IA1016" s="12"/>
      <c r="IB1016" s="12"/>
      <c r="IC1016" s="12"/>
      <c r="ID1016" s="12"/>
      <c r="IE1016" s="12"/>
      <c r="IF1016" s="12"/>
      <c r="IG1016" s="12"/>
      <c r="IH1016" s="12"/>
      <c r="II1016" s="12"/>
      <c r="IJ1016" s="12"/>
      <c r="IK1016" s="12"/>
      <c r="IL1016" s="12"/>
      <c r="IM1016" s="12"/>
      <c r="IN1016" s="12"/>
      <c r="IO1016" s="12"/>
      <c r="IP1016" s="12"/>
      <c r="IQ1016" s="12"/>
      <c r="IR1016" s="12"/>
      <c r="IS1016" s="12"/>
      <c r="IT1016" s="12"/>
      <c r="IU1016" s="12"/>
      <c r="IV1016" s="12"/>
      <c r="IW1016" s="12"/>
      <c r="IX1016" s="12"/>
      <c r="IY1016" s="12"/>
      <c r="IZ1016" s="12"/>
      <c r="JA1016" s="12"/>
      <c r="JB1016" s="12"/>
      <c r="JC1016" s="12"/>
      <c r="JD1016" s="12"/>
      <c r="JE1016" s="12"/>
      <c r="JF1016" s="12"/>
      <c r="JG1016" s="12"/>
      <c r="JH1016" s="12"/>
      <c r="JI1016" s="12"/>
      <c r="JJ1016" s="12"/>
      <c r="JK1016" s="12"/>
      <c r="JL1016" s="12"/>
      <c r="JM1016" s="12"/>
      <c r="JN1016" s="12"/>
      <c r="JO1016" s="12"/>
      <c r="JP1016" s="12"/>
      <c r="JQ1016" s="12"/>
      <c r="JR1016" s="12"/>
      <c r="JS1016" s="12"/>
      <c r="JT1016" s="12"/>
      <c r="JU1016" s="12"/>
      <c r="JV1016" s="12"/>
      <c r="JW1016" s="12"/>
      <c r="JX1016" s="12"/>
      <c r="JY1016" s="12"/>
      <c r="JZ1016" s="12"/>
      <c r="KA1016" s="12"/>
      <c r="KB1016" s="12"/>
      <c r="KC1016" s="12"/>
      <c r="KD1016" s="12"/>
      <c r="KE1016" s="12"/>
      <c r="KF1016" s="12"/>
      <c r="KG1016" s="12"/>
      <c r="KH1016" s="12"/>
      <c r="KI1016" s="12"/>
      <c r="KJ1016" s="12"/>
      <c r="KK1016" s="12"/>
      <c r="KL1016" s="12"/>
      <c r="KM1016" s="12"/>
      <c r="KN1016" s="12"/>
      <c r="KO1016" s="12"/>
      <c r="KP1016" s="12"/>
      <c r="KQ1016" s="12"/>
      <c r="KR1016" s="12"/>
      <c r="KS1016" s="12"/>
      <c r="KT1016" s="12"/>
      <c r="KU1016" s="12"/>
      <c r="KV1016" s="12"/>
      <c r="KW1016" s="12"/>
      <c r="KX1016" s="12"/>
      <c r="KY1016" s="12"/>
      <c r="KZ1016" s="12"/>
      <c r="LA1016" s="12"/>
      <c r="LB1016" s="12"/>
      <c r="LC1016" s="12"/>
      <c r="LD1016" s="12"/>
      <c r="LE1016" s="12"/>
      <c r="LF1016" s="12"/>
      <c r="LG1016" s="12"/>
      <c r="LH1016" s="12"/>
      <c r="LI1016" s="12"/>
      <c r="LJ1016" s="12"/>
      <c r="LK1016" s="12"/>
      <c r="LL1016" s="12"/>
      <c r="LM1016" s="12"/>
      <c r="LN1016" s="12"/>
      <c r="LO1016" s="12"/>
      <c r="LP1016" s="12"/>
      <c r="LQ1016" s="12"/>
      <c r="LR1016" s="12"/>
      <c r="LS1016" s="12"/>
      <c r="LT1016" s="12"/>
      <c r="LU1016" s="12"/>
      <c r="LV1016" s="12"/>
      <c r="LW1016" s="12"/>
      <c r="LX1016" s="12"/>
      <c r="LY1016" s="12"/>
      <c r="LZ1016" s="12"/>
      <c r="MA1016" s="12"/>
      <c r="MB1016" s="12"/>
      <c r="MC1016" s="12"/>
      <c r="MD1016" s="12"/>
      <c r="ME1016" s="12"/>
      <c r="MF1016" s="12"/>
      <c r="MG1016" s="12"/>
      <c r="MH1016" s="12"/>
      <c r="MI1016" s="12"/>
      <c r="MJ1016" s="12"/>
      <c r="MK1016" s="12"/>
      <c r="ML1016" s="12"/>
      <c r="MM1016" s="12"/>
      <c r="MN1016" s="12"/>
      <c r="MO1016" s="12"/>
      <c r="MP1016" s="12"/>
      <c r="MQ1016" s="12"/>
      <c r="MR1016" s="12"/>
      <c r="MS1016" s="12"/>
      <c r="MT1016" s="12"/>
      <c r="MU1016" s="12"/>
      <c r="MV1016" s="12"/>
      <c r="MW1016" s="12"/>
      <c r="MX1016" s="12"/>
      <c r="MY1016" s="12"/>
      <c r="MZ1016" s="12"/>
      <c r="NA1016" s="12"/>
      <c r="NB1016" s="12"/>
      <c r="NC1016" s="12"/>
      <c r="ND1016" s="12"/>
      <c r="NE1016" s="12"/>
      <c r="NF1016" s="12"/>
      <c r="NG1016" s="12"/>
      <c r="NH1016" s="12"/>
      <c r="NI1016" s="12"/>
      <c r="NJ1016" s="12"/>
      <c r="NK1016" s="12"/>
      <c r="NL1016" s="12"/>
      <c r="NM1016" s="12"/>
      <c r="NN1016" s="12"/>
      <c r="NO1016" s="12"/>
      <c r="NP1016" s="12"/>
      <c r="NQ1016" s="12"/>
      <c r="NR1016" s="12"/>
      <c r="NS1016" s="12"/>
      <c r="NT1016" s="12"/>
      <c r="NU1016" s="12"/>
      <c r="NV1016" s="12"/>
      <c r="NW1016" s="12"/>
      <c r="NX1016" s="12"/>
      <c r="NY1016" s="12"/>
      <c r="NZ1016" s="12"/>
      <c r="OA1016" s="12"/>
      <c r="OB1016" s="12"/>
      <c r="OC1016" s="12"/>
      <c r="OD1016" s="12"/>
      <c r="OE1016" s="12"/>
      <c r="OF1016" s="12"/>
      <c r="OG1016" s="12"/>
      <c r="OH1016" s="12"/>
      <c r="OI1016" s="12"/>
      <c r="OJ1016" s="12"/>
      <c r="OK1016" s="12"/>
      <c r="OL1016" s="12"/>
      <c r="OM1016" s="12"/>
      <c r="ON1016" s="12"/>
      <c r="OO1016" s="12"/>
      <c r="OP1016" s="12"/>
      <c r="OQ1016" s="12"/>
      <c r="OR1016" s="12"/>
      <c r="OS1016" s="12"/>
      <c r="OT1016" s="12"/>
      <c r="OU1016" s="12"/>
      <c r="OV1016" s="12"/>
      <c r="OW1016" s="12"/>
      <c r="OX1016" s="12"/>
      <c r="OY1016" s="12"/>
      <c r="OZ1016" s="12"/>
      <c r="PA1016" s="12"/>
      <c r="PB1016" s="12"/>
      <c r="PC1016" s="12"/>
      <c r="PD1016" s="12"/>
      <c r="PE1016" s="12"/>
      <c r="PF1016" s="12"/>
      <c r="PG1016" s="12"/>
      <c r="PH1016" s="12"/>
      <c r="PI1016" s="12"/>
      <c r="PJ1016" s="12"/>
      <c r="PK1016" s="12"/>
      <c r="PL1016" s="12"/>
      <c r="PM1016" s="12"/>
      <c r="PN1016" s="12"/>
      <c r="PO1016" s="12"/>
      <c r="PP1016" s="12"/>
    </row>
    <row r="1017">
      <c r="A1017" s="452"/>
      <c r="B1017" s="45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12"/>
      <c r="HQ1017" s="12"/>
      <c r="HR1017" s="12"/>
      <c r="HS1017" s="12"/>
      <c r="HT1017" s="12"/>
      <c r="HU1017" s="12"/>
      <c r="HV1017" s="12"/>
      <c r="HW1017" s="12"/>
      <c r="HX1017" s="12"/>
      <c r="HY1017" s="12"/>
      <c r="HZ1017" s="12"/>
      <c r="IA1017" s="12"/>
      <c r="IB1017" s="12"/>
      <c r="IC1017" s="12"/>
      <c r="ID1017" s="12"/>
      <c r="IE1017" s="12"/>
      <c r="IF1017" s="12"/>
      <c r="IG1017" s="12"/>
      <c r="IH1017" s="12"/>
      <c r="II1017" s="12"/>
      <c r="IJ1017" s="12"/>
      <c r="IK1017" s="12"/>
      <c r="IL1017" s="12"/>
      <c r="IM1017" s="12"/>
      <c r="IN1017" s="12"/>
      <c r="IO1017" s="12"/>
      <c r="IP1017" s="12"/>
      <c r="IQ1017" s="12"/>
      <c r="IR1017" s="12"/>
      <c r="IS1017" s="12"/>
      <c r="IT1017" s="12"/>
      <c r="IU1017" s="12"/>
      <c r="IV1017" s="12"/>
      <c r="IW1017" s="12"/>
      <c r="IX1017" s="12"/>
      <c r="IY1017" s="12"/>
      <c r="IZ1017" s="12"/>
      <c r="JA1017" s="12"/>
      <c r="JB1017" s="12"/>
      <c r="JC1017" s="12"/>
      <c r="JD1017" s="12"/>
      <c r="JE1017" s="12"/>
      <c r="JF1017" s="12"/>
      <c r="JG1017" s="12"/>
      <c r="JH1017" s="12"/>
      <c r="JI1017" s="12"/>
      <c r="JJ1017" s="12"/>
      <c r="JK1017" s="12"/>
      <c r="JL1017" s="12"/>
      <c r="JM1017" s="12"/>
      <c r="JN1017" s="12"/>
      <c r="JO1017" s="12"/>
      <c r="JP1017" s="12"/>
      <c r="JQ1017" s="12"/>
      <c r="JR1017" s="12"/>
      <c r="JS1017" s="12"/>
      <c r="JT1017" s="12"/>
      <c r="JU1017" s="12"/>
      <c r="JV1017" s="12"/>
      <c r="JW1017" s="12"/>
      <c r="JX1017" s="12"/>
      <c r="JY1017" s="12"/>
      <c r="JZ1017" s="12"/>
      <c r="KA1017" s="12"/>
      <c r="KB1017" s="12"/>
      <c r="KC1017" s="12"/>
      <c r="KD1017" s="12"/>
      <c r="KE1017" s="12"/>
      <c r="KF1017" s="12"/>
      <c r="KG1017" s="12"/>
      <c r="KH1017" s="12"/>
      <c r="KI1017" s="12"/>
      <c r="KJ1017" s="12"/>
      <c r="KK1017" s="12"/>
      <c r="KL1017" s="12"/>
      <c r="KM1017" s="12"/>
      <c r="KN1017" s="12"/>
      <c r="KO1017" s="12"/>
      <c r="KP1017" s="12"/>
      <c r="KQ1017" s="12"/>
      <c r="KR1017" s="12"/>
      <c r="KS1017" s="12"/>
      <c r="KT1017" s="12"/>
      <c r="KU1017" s="12"/>
      <c r="KV1017" s="12"/>
      <c r="KW1017" s="12"/>
      <c r="KX1017" s="12"/>
      <c r="KY1017" s="12"/>
      <c r="KZ1017" s="12"/>
      <c r="LA1017" s="12"/>
      <c r="LB1017" s="12"/>
      <c r="LC1017" s="12"/>
      <c r="LD1017" s="12"/>
      <c r="LE1017" s="12"/>
      <c r="LF1017" s="12"/>
      <c r="LG1017" s="12"/>
      <c r="LH1017" s="12"/>
      <c r="LI1017" s="12"/>
      <c r="LJ1017" s="12"/>
      <c r="LK1017" s="12"/>
      <c r="LL1017" s="12"/>
      <c r="LM1017" s="12"/>
      <c r="LN1017" s="12"/>
      <c r="LO1017" s="12"/>
      <c r="LP1017" s="12"/>
      <c r="LQ1017" s="12"/>
      <c r="LR1017" s="12"/>
      <c r="LS1017" s="12"/>
      <c r="LT1017" s="12"/>
      <c r="LU1017" s="12"/>
      <c r="LV1017" s="12"/>
      <c r="LW1017" s="12"/>
      <c r="LX1017" s="12"/>
      <c r="LY1017" s="12"/>
      <c r="LZ1017" s="12"/>
      <c r="MA1017" s="12"/>
      <c r="MB1017" s="12"/>
      <c r="MC1017" s="12"/>
      <c r="MD1017" s="12"/>
      <c r="ME1017" s="12"/>
      <c r="MF1017" s="12"/>
      <c r="MG1017" s="12"/>
      <c r="MH1017" s="12"/>
      <c r="MI1017" s="12"/>
      <c r="MJ1017" s="12"/>
      <c r="MK1017" s="12"/>
      <c r="ML1017" s="12"/>
      <c r="MM1017" s="12"/>
      <c r="MN1017" s="12"/>
      <c r="MO1017" s="12"/>
      <c r="MP1017" s="12"/>
      <c r="MQ1017" s="12"/>
      <c r="MR1017" s="12"/>
      <c r="MS1017" s="12"/>
      <c r="MT1017" s="12"/>
      <c r="MU1017" s="12"/>
      <c r="MV1017" s="12"/>
      <c r="MW1017" s="12"/>
      <c r="MX1017" s="12"/>
      <c r="MY1017" s="12"/>
      <c r="MZ1017" s="12"/>
      <c r="NA1017" s="12"/>
      <c r="NB1017" s="12"/>
      <c r="NC1017" s="12"/>
      <c r="ND1017" s="12"/>
      <c r="NE1017" s="12"/>
      <c r="NF1017" s="12"/>
      <c r="NG1017" s="12"/>
      <c r="NH1017" s="12"/>
      <c r="NI1017" s="12"/>
      <c r="NJ1017" s="12"/>
      <c r="NK1017" s="12"/>
      <c r="NL1017" s="12"/>
      <c r="NM1017" s="12"/>
      <c r="NN1017" s="12"/>
      <c r="NO1017" s="12"/>
      <c r="NP1017" s="12"/>
      <c r="NQ1017" s="12"/>
      <c r="NR1017" s="12"/>
      <c r="NS1017" s="12"/>
      <c r="NT1017" s="12"/>
      <c r="NU1017" s="12"/>
      <c r="NV1017" s="12"/>
      <c r="NW1017" s="12"/>
      <c r="NX1017" s="12"/>
      <c r="NY1017" s="12"/>
      <c r="NZ1017" s="12"/>
      <c r="OA1017" s="12"/>
      <c r="OB1017" s="12"/>
      <c r="OC1017" s="12"/>
      <c r="OD1017" s="12"/>
      <c r="OE1017" s="12"/>
      <c r="OF1017" s="12"/>
      <c r="OG1017" s="12"/>
      <c r="OH1017" s="12"/>
      <c r="OI1017" s="12"/>
      <c r="OJ1017" s="12"/>
      <c r="OK1017" s="12"/>
      <c r="OL1017" s="12"/>
      <c r="OM1017" s="12"/>
      <c r="ON1017" s="12"/>
      <c r="OO1017" s="12"/>
      <c r="OP1017" s="12"/>
      <c r="OQ1017" s="12"/>
      <c r="OR1017" s="12"/>
      <c r="OS1017" s="12"/>
      <c r="OT1017" s="12"/>
      <c r="OU1017" s="12"/>
      <c r="OV1017" s="12"/>
      <c r="OW1017" s="12"/>
      <c r="OX1017" s="12"/>
      <c r="OY1017" s="12"/>
      <c r="OZ1017" s="12"/>
      <c r="PA1017" s="12"/>
      <c r="PB1017" s="12"/>
      <c r="PC1017" s="12"/>
      <c r="PD1017" s="12"/>
      <c r="PE1017" s="12"/>
      <c r="PF1017" s="12"/>
      <c r="PG1017" s="12"/>
      <c r="PH1017" s="12"/>
      <c r="PI1017" s="12"/>
      <c r="PJ1017" s="12"/>
      <c r="PK1017" s="12"/>
      <c r="PL1017" s="12"/>
      <c r="PM1017" s="12"/>
      <c r="PN1017" s="12"/>
      <c r="PO1017" s="12"/>
      <c r="PP1017" s="12"/>
    </row>
    <row r="1018">
      <c r="A1018" s="452"/>
      <c r="B1018" s="45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  <c r="HN1018" s="12"/>
      <c r="HO1018" s="12"/>
      <c r="HP1018" s="12"/>
      <c r="HQ1018" s="12"/>
      <c r="HR1018" s="12"/>
      <c r="HS1018" s="12"/>
      <c r="HT1018" s="12"/>
      <c r="HU1018" s="12"/>
      <c r="HV1018" s="12"/>
      <c r="HW1018" s="12"/>
      <c r="HX1018" s="12"/>
      <c r="HY1018" s="12"/>
      <c r="HZ1018" s="12"/>
      <c r="IA1018" s="12"/>
      <c r="IB1018" s="12"/>
      <c r="IC1018" s="12"/>
      <c r="ID1018" s="12"/>
      <c r="IE1018" s="12"/>
      <c r="IF1018" s="12"/>
      <c r="IG1018" s="12"/>
      <c r="IH1018" s="12"/>
      <c r="II1018" s="12"/>
      <c r="IJ1018" s="12"/>
      <c r="IK1018" s="12"/>
      <c r="IL1018" s="12"/>
      <c r="IM1018" s="12"/>
      <c r="IN1018" s="12"/>
      <c r="IO1018" s="12"/>
      <c r="IP1018" s="12"/>
      <c r="IQ1018" s="12"/>
      <c r="IR1018" s="12"/>
      <c r="IS1018" s="12"/>
      <c r="IT1018" s="12"/>
      <c r="IU1018" s="12"/>
      <c r="IV1018" s="12"/>
      <c r="IW1018" s="12"/>
      <c r="IX1018" s="12"/>
      <c r="IY1018" s="12"/>
      <c r="IZ1018" s="12"/>
      <c r="JA1018" s="12"/>
      <c r="JB1018" s="12"/>
      <c r="JC1018" s="12"/>
      <c r="JD1018" s="12"/>
      <c r="JE1018" s="12"/>
      <c r="JF1018" s="12"/>
      <c r="JG1018" s="12"/>
      <c r="JH1018" s="12"/>
      <c r="JI1018" s="12"/>
      <c r="JJ1018" s="12"/>
      <c r="JK1018" s="12"/>
      <c r="JL1018" s="12"/>
      <c r="JM1018" s="12"/>
      <c r="JN1018" s="12"/>
      <c r="JO1018" s="12"/>
      <c r="JP1018" s="12"/>
      <c r="JQ1018" s="12"/>
      <c r="JR1018" s="12"/>
      <c r="JS1018" s="12"/>
      <c r="JT1018" s="12"/>
      <c r="JU1018" s="12"/>
      <c r="JV1018" s="12"/>
      <c r="JW1018" s="12"/>
      <c r="JX1018" s="12"/>
      <c r="JY1018" s="12"/>
      <c r="JZ1018" s="12"/>
      <c r="KA1018" s="12"/>
      <c r="KB1018" s="12"/>
      <c r="KC1018" s="12"/>
      <c r="KD1018" s="12"/>
      <c r="KE1018" s="12"/>
      <c r="KF1018" s="12"/>
      <c r="KG1018" s="12"/>
      <c r="KH1018" s="12"/>
      <c r="KI1018" s="12"/>
      <c r="KJ1018" s="12"/>
      <c r="KK1018" s="12"/>
      <c r="KL1018" s="12"/>
      <c r="KM1018" s="12"/>
      <c r="KN1018" s="12"/>
      <c r="KO1018" s="12"/>
      <c r="KP1018" s="12"/>
      <c r="KQ1018" s="12"/>
      <c r="KR1018" s="12"/>
      <c r="KS1018" s="12"/>
      <c r="KT1018" s="12"/>
      <c r="KU1018" s="12"/>
      <c r="KV1018" s="12"/>
      <c r="KW1018" s="12"/>
      <c r="KX1018" s="12"/>
      <c r="KY1018" s="12"/>
      <c r="KZ1018" s="12"/>
      <c r="LA1018" s="12"/>
      <c r="LB1018" s="12"/>
      <c r="LC1018" s="12"/>
      <c r="LD1018" s="12"/>
      <c r="LE1018" s="12"/>
      <c r="LF1018" s="12"/>
      <c r="LG1018" s="12"/>
      <c r="LH1018" s="12"/>
      <c r="LI1018" s="12"/>
      <c r="LJ1018" s="12"/>
      <c r="LK1018" s="12"/>
      <c r="LL1018" s="12"/>
      <c r="LM1018" s="12"/>
      <c r="LN1018" s="12"/>
      <c r="LO1018" s="12"/>
      <c r="LP1018" s="12"/>
      <c r="LQ1018" s="12"/>
      <c r="LR1018" s="12"/>
      <c r="LS1018" s="12"/>
      <c r="LT1018" s="12"/>
      <c r="LU1018" s="12"/>
      <c r="LV1018" s="12"/>
      <c r="LW1018" s="12"/>
      <c r="LX1018" s="12"/>
      <c r="LY1018" s="12"/>
      <c r="LZ1018" s="12"/>
      <c r="MA1018" s="12"/>
      <c r="MB1018" s="12"/>
      <c r="MC1018" s="12"/>
      <c r="MD1018" s="12"/>
      <c r="ME1018" s="12"/>
      <c r="MF1018" s="12"/>
      <c r="MG1018" s="12"/>
      <c r="MH1018" s="12"/>
      <c r="MI1018" s="12"/>
      <c r="MJ1018" s="12"/>
      <c r="MK1018" s="12"/>
      <c r="ML1018" s="12"/>
      <c r="MM1018" s="12"/>
      <c r="MN1018" s="12"/>
      <c r="MO1018" s="12"/>
      <c r="MP1018" s="12"/>
      <c r="MQ1018" s="12"/>
      <c r="MR1018" s="12"/>
      <c r="MS1018" s="12"/>
      <c r="MT1018" s="12"/>
      <c r="MU1018" s="12"/>
      <c r="MV1018" s="12"/>
      <c r="MW1018" s="12"/>
      <c r="MX1018" s="12"/>
      <c r="MY1018" s="12"/>
      <c r="MZ1018" s="12"/>
      <c r="NA1018" s="12"/>
      <c r="NB1018" s="12"/>
      <c r="NC1018" s="12"/>
      <c r="ND1018" s="12"/>
      <c r="NE1018" s="12"/>
      <c r="NF1018" s="12"/>
      <c r="NG1018" s="12"/>
      <c r="NH1018" s="12"/>
      <c r="NI1018" s="12"/>
      <c r="NJ1018" s="12"/>
      <c r="NK1018" s="12"/>
      <c r="NL1018" s="12"/>
      <c r="NM1018" s="12"/>
      <c r="NN1018" s="12"/>
      <c r="NO1018" s="12"/>
      <c r="NP1018" s="12"/>
      <c r="NQ1018" s="12"/>
      <c r="NR1018" s="12"/>
      <c r="NS1018" s="12"/>
      <c r="NT1018" s="12"/>
      <c r="NU1018" s="12"/>
      <c r="NV1018" s="12"/>
      <c r="NW1018" s="12"/>
      <c r="NX1018" s="12"/>
      <c r="NY1018" s="12"/>
      <c r="NZ1018" s="12"/>
      <c r="OA1018" s="12"/>
      <c r="OB1018" s="12"/>
      <c r="OC1018" s="12"/>
      <c r="OD1018" s="12"/>
      <c r="OE1018" s="12"/>
      <c r="OF1018" s="12"/>
      <c r="OG1018" s="12"/>
      <c r="OH1018" s="12"/>
      <c r="OI1018" s="12"/>
      <c r="OJ1018" s="12"/>
      <c r="OK1018" s="12"/>
      <c r="OL1018" s="12"/>
      <c r="OM1018" s="12"/>
      <c r="ON1018" s="12"/>
      <c r="OO1018" s="12"/>
      <c r="OP1018" s="12"/>
      <c r="OQ1018" s="12"/>
      <c r="OR1018" s="12"/>
      <c r="OS1018" s="12"/>
      <c r="OT1018" s="12"/>
      <c r="OU1018" s="12"/>
      <c r="OV1018" s="12"/>
      <c r="OW1018" s="12"/>
      <c r="OX1018" s="12"/>
      <c r="OY1018" s="12"/>
      <c r="OZ1018" s="12"/>
      <c r="PA1018" s="12"/>
      <c r="PB1018" s="12"/>
      <c r="PC1018" s="12"/>
      <c r="PD1018" s="12"/>
      <c r="PE1018" s="12"/>
      <c r="PF1018" s="12"/>
      <c r="PG1018" s="12"/>
      <c r="PH1018" s="12"/>
      <c r="PI1018" s="12"/>
      <c r="PJ1018" s="12"/>
      <c r="PK1018" s="12"/>
      <c r="PL1018" s="12"/>
      <c r="PM1018" s="12"/>
      <c r="PN1018" s="12"/>
      <c r="PO1018" s="12"/>
      <c r="PP1018" s="12"/>
    </row>
    <row r="1019">
      <c r="A1019" s="452"/>
      <c r="B1019" s="45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R1019" s="12"/>
      <c r="ES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12"/>
      <c r="FX1019" s="12"/>
      <c r="FY1019" s="12"/>
      <c r="FZ1019" s="12"/>
      <c r="GA1019" s="12"/>
      <c r="GB1019" s="12"/>
      <c r="GC1019" s="12"/>
      <c r="GD1019" s="12"/>
      <c r="GE1019" s="12"/>
      <c r="GF1019" s="12"/>
      <c r="GG1019" s="12"/>
      <c r="GH1019" s="12"/>
      <c r="GI1019" s="12"/>
      <c r="GJ1019" s="12"/>
      <c r="GK1019" s="12"/>
      <c r="GL1019" s="12"/>
      <c r="GM1019" s="12"/>
      <c r="GN1019" s="12"/>
      <c r="GO1019" s="12"/>
      <c r="GP1019" s="12"/>
      <c r="GQ1019" s="12"/>
      <c r="GR1019" s="12"/>
      <c r="GS1019" s="12"/>
      <c r="GT1019" s="12"/>
      <c r="GU1019" s="12"/>
      <c r="GV1019" s="12"/>
      <c r="GW1019" s="12"/>
      <c r="GX1019" s="12"/>
      <c r="GY1019" s="12"/>
      <c r="GZ1019" s="12"/>
      <c r="HA1019" s="12"/>
      <c r="HB1019" s="12"/>
      <c r="HC1019" s="12"/>
      <c r="HD1019" s="12"/>
      <c r="HE1019" s="12"/>
      <c r="HF1019" s="12"/>
      <c r="HG1019" s="12"/>
      <c r="HH1019" s="12"/>
      <c r="HI1019" s="12"/>
      <c r="HJ1019" s="12"/>
      <c r="HK1019" s="12"/>
      <c r="HL1019" s="12"/>
      <c r="HM1019" s="12"/>
      <c r="HN1019" s="12"/>
      <c r="HO1019" s="12"/>
      <c r="HP1019" s="12"/>
      <c r="HQ1019" s="12"/>
      <c r="HR1019" s="12"/>
      <c r="HS1019" s="12"/>
      <c r="HT1019" s="12"/>
      <c r="HU1019" s="12"/>
      <c r="HV1019" s="12"/>
      <c r="HW1019" s="12"/>
      <c r="HX1019" s="12"/>
      <c r="HY1019" s="12"/>
      <c r="HZ1019" s="12"/>
      <c r="IA1019" s="12"/>
      <c r="IB1019" s="12"/>
      <c r="IC1019" s="12"/>
      <c r="ID1019" s="12"/>
      <c r="IE1019" s="12"/>
      <c r="IF1019" s="12"/>
      <c r="IG1019" s="12"/>
      <c r="IH1019" s="12"/>
      <c r="II1019" s="12"/>
      <c r="IJ1019" s="12"/>
      <c r="IK1019" s="12"/>
      <c r="IL1019" s="12"/>
      <c r="IM1019" s="12"/>
      <c r="IN1019" s="12"/>
      <c r="IO1019" s="12"/>
      <c r="IP1019" s="12"/>
      <c r="IQ1019" s="12"/>
      <c r="IR1019" s="12"/>
      <c r="IS1019" s="12"/>
      <c r="IT1019" s="12"/>
      <c r="IU1019" s="12"/>
      <c r="IV1019" s="12"/>
      <c r="IW1019" s="12"/>
      <c r="IX1019" s="12"/>
      <c r="IY1019" s="12"/>
      <c r="IZ1019" s="12"/>
      <c r="JA1019" s="12"/>
      <c r="JB1019" s="12"/>
      <c r="JC1019" s="12"/>
      <c r="JD1019" s="12"/>
      <c r="JE1019" s="12"/>
      <c r="JF1019" s="12"/>
      <c r="JG1019" s="12"/>
      <c r="JH1019" s="12"/>
      <c r="JI1019" s="12"/>
      <c r="JJ1019" s="12"/>
      <c r="JK1019" s="12"/>
      <c r="JL1019" s="12"/>
      <c r="JM1019" s="12"/>
      <c r="JN1019" s="12"/>
      <c r="JO1019" s="12"/>
      <c r="JP1019" s="12"/>
      <c r="JQ1019" s="12"/>
      <c r="JR1019" s="12"/>
      <c r="JS1019" s="12"/>
      <c r="JT1019" s="12"/>
      <c r="JU1019" s="12"/>
      <c r="JV1019" s="12"/>
      <c r="JW1019" s="12"/>
      <c r="JX1019" s="12"/>
      <c r="JY1019" s="12"/>
      <c r="JZ1019" s="12"/>
      <c r="KA1019" s="12"/>
      <c r="KB1019" s="12"/>
      <c r="KC1019" s="12"/>
      <c r="KD1019" s="12"/>
      <c r="KE1019" s="12"/>
      <c r="KF1019" s="12"/>
      <c r="KG1019" s="12"/>
      <c r="KH1019" s="12"/>
      <c r="KI1019" s="12"/>
      <c r="KJ1019" s="12"/>
      <c r="KK1019" s="12"/>
      <c r="KL1019" s="12"/>
      <c r="KM1019" s="12"/>
      <c r="KN1019" s="12"/>
      <c r="KO1019" s="12"/>
      <c r="KP1019" s="12"/>
      <c r="KQ1019" s="12"/>
      <c r="KR1019" s="12"/>
      <c r="KS1019" s="12"/>
      <c r="KT1019" s="12"/>
      <c r="KU1019" s="12"/>
      <c r="KV1019" s="12"/>
      <c r="KW1019" s="12"/>
      <c r="KX1019" s="12"/>
      <c r="KY1019" s="12"/>
      <c r="KZ1019" s="12"/>
      <c r="LA1019" s="12"/>
      <c r="LB1019" s="12"/>
      <c r="LC1019" s="12"/>
      <c r="LD1019" s="12"/>
      <c r="LE1019" s="12"/>
      <c r="LF1019" s="12"/>
      <c r="LG1019" s="12"/>
      <c r="LH1019" s="12"/>
      <c r="LI1019" s="12"/>
      <c r="LJ1019" s="12"/>
      <c r="LK1019" s="12"/>
      <c r="LL1019" s="12"/>
      <c r="LM1019" s="12"/>
      <c r="LN1019" s="12"/>
      <c r="LO1019" s="12"/>
      <c r="LP1019" s="12"/>
      <c r="LQ1019" s="12"/>
      <c r="LR1019" s="12"/>
      <c r="LS1019" s="12"/>
      <c r="LT1019" s="12"/>
      <c r="LU1019" s="12"/>
      <c r="LV1019" s="12"/>
      <c r="LW1019" s="12"/>
      <c r="LX1019" s="12"/>
      <c r="LY1019" s="12"/>
      <c r="LZ1019" s="12"/>
      <c r="MA1019" s="12"/>
      <c r="MB1019" s="12"/>
      <c r="MC1019" s="12"/>
      <c r="MD1019" s="12"/>
      <c r="ME1019" s="12"/>
      <c r="MF1019" s="12"/>
      <c r="MG1019" s="12"/>
      <c r="MH1019" s="12"/>
      <c r="MI1019" s="12"/>
      <c r="MJ1019" s="12"/>
      <c r="MK1019" s="12"/>
      <c r="ML1019" s="12"/>
      <c r="MM1019" s="12"/>
      <c r="MN1019" s="12"/>
      <c r="MO1019" s="12"/>
      <c r="MP1019" s="12"/>
      <c r="MQ1019" s="12"/>
      <c r="MR1019" s="12"/>
      <c r="MS1019" s="12"/>
      <c r="MT1019" s="12"/>
      <c r="MU1019" s="12"/>
      <c r="MV1019" s="12"/>
      <c r="MW1019" s="12"/>
      <c r="MX1019" s="12"/>
      <c r="MY1019" s="12"/>
      <c r="MZ1019" s="12"/>
      <c r="NA1019" s="12"/>
      <c r="NB1019" s="12"/>
      <c r="NC1019" s="12"/>
      <c r="ND1019" s="12"/>
      <c r="NE1019" s="12"/>
      <c r="NF1019" s="12"/>
      <c r="NG1019" s="12"/>
      <c r="NH1019" s="12"/>
      <c r="NI1019" s="12"/>
      <c r="NJ1019" s="12"/>
      <c r="NK1019" s="12"/>
      <c r="NL1019" s="12"/>
      <c r="NM1019" s="12"/>
      <c r="NN1019" s="12"/>
      <c r="NO1019" s="12"/>
      <c r="NP1019" s="12"/>
      <c r="NQ1019" s="12"/>
      <c r="NR1019" s="12"/>
      <c r="NS1019" s="12"/>
      <c r="NT1019" s="12"/>
      <c r="NU1019" s="12"/>
      <c r="NV1019" s="12"/>
      <c r="NW1019" s="12"/>
      <c r="NX1019" s="12"/>
      <c r="NY1019" s="12"/>
      <c r="NZ1019" s="12"/>
      <c r="OA1019" s="12"/>
      <c r="OB1019" s="12"/>
      <c r="OC1019" s="12"/>
      <c r="OD1019" s="12"/>
      <c r="OE1019" s="12"/>
      <c r="OF1019" s="12"/>
      <c r="OG1019" s="12"/>
      <c r="OH1019" s="12"/>
      <c r="OI1019" s="12"/>
      <c r="OJ1019" s="12"/>
      <c r="OK1019" s="12"/>
      <c r="OL1019" s="12"/>
      <c r="OM1019" s="12"/>
      <c r="ON1019" s="12"/>
      <c r="OO1019" s="12"/>
      <c r="OP1019" s="12"/>
      <c r="OQ1019" s="12"/>
      <c r="OR1019" s="12"/>
      <c r="OS1019" s="12"/>
      <c r="OT1019" s="12"/>
      <c r="OU1019" s="12"/>
      <c r="OV1019" s="12"/>
      <c r="OW1019" s="12"/>
      <c r="OX1019" s="12"/>
      <c r="OY1019" s="12"/>
      <c r="OZ1019" s="12"/>
      <c r="PA1019" s="12"/>
      <c r="PB1019" s="12"/>
      <c r="PC1019" s="12"/>
      <c r="PD1019" s="12"/>
      <c r="PE1019" s="12"/>
      <c r="PF1019" s="12"/>
      <c r="PG1019" s="12"/>
      <c r="PH1019" s="12"/>
      <c r="PI1019" s="12"/>
      <c r="PJ1019" s="12"/>
      <c r="PK1019" s="12"/>
      <c r="PL1019" s="12"/>
      <c r="PM1019" s="12"/>
      <c r="PN1019" s="12"/>
      <c r="PO1019" s="12"/>
      <c r="PP1019" s="12"/>
    </row>
    <row r="1020">
      <c r="A1020" s="452"/>
      <c r="B1020" s="45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P1020" s="12"/>
      <c r="HQ1020" s="12"/>
      <c r="HR1020" s="12"/>
      <c r="HS1020" s="12"/>
      <c r="HT1020" s="12"/>
      <c r="HU1020" s="12"/>
      <c r="HV1020" s="12"/>
      <c r="HW1020" s="12"/>
      <c r="HX1020" s="12"/>
      <c r="HY1020" s="12"/>
      <c r="HZ1020" s="12"/>
      <c r="IA1020" s="12"/>
      <c r="IB1020" s="12"/>
      <c r="IC1020" s="12"/>
      <c r="ID1020" s="12"/>
      <c r="IE1020" s="12"/>
      <c r="IF1020" s="12"/>
      <c r="IG1020" s="12"/>
      <c r="IH1020" s="12"/>
      <c r="II1020" s="12"/>
      <c r="IJ1020" s="12"/>
      <c r="IK1020" s="12"/>
      <c r="IL1020" s="12"/>
      <c r="IM1020" s="12"/>
      <c r="IN1020" s="12"/>
      <c r="IO1020" s="12"/>
      <c r="IP1020" s="12"/>
      <c r="IQ1020" s="12"/>
      <c r="IR1020" s="12"/>
      <c r="IS1020" s="12"/>
      <c r="IT1020" s="12"/>
      <c r="IU1020" s="12"/>
      <c r="IV1020" s="12"/>
      <c r="IW1020" s="12"/>
      <c r="IX1020" s="12"/>
      <c r="IY1020" s="12"/>
      <c r="IZ1020" s="12"/>
      <c r="JA1020" s="12"/>
      <c r="JB1020" s="12"/>
      <c r="JC1020" s="12"/>
      <c r="JD1020" s="12"/>
      <c r="JE1020" s="12"/>
      <c r="JF1020" s="12"/>
      <c r="JG1020" s="12"/>
      <c r="JH1020" s="12"/>
      <c r="JI1020" s="12"/>
      <c r="JJ1020" s="12"/>
      <c r="JK1020" s="12"/>
      <c r="JL1020" s="12"/>
      <c r="JM1020" s="12"/>
      <c r="JN1020" s="12"/>
      <c r="JO1020" s="12"/>
      <c r="JP1020" s="12"/>
      <c r="JQ1020" s="12"/>
      <c r="JR1020" s="12"/>
      <c r="JS1020" s="12"/>
      <c r="JT1020" s="12"/>
      <c r="JU1020" s="12"/>
      <c r="JV1020" s="12"/>
      <c r="JW1020" s="12"/>
      <c r="JX1020" s="12"/>
      <c r="JY1020" s="12"/>
      <c r="JZ1020" s="12"/>
      <c r="KA1020" s="12"/>
      <c r="KB1020" s="12"/>
      <c r="KC1020" s="12"/>
      <c r="KD1020" s="12"/>
      <c r="KE1020" s="12"/>
      <c r="KF1020" s="12"/>
      <c r="KG1020" s="12"/>
      <c r="KH1020" s="12"/>
      <c r="KI1020" s="12"/>
      <c r="KJ1020" s="12"/>
      <c r="KK1020" s="12"/>
      <c r="KL1020" s="12"/>
      <c r="KM1020" s="12"/>
      <c r="KN1020" s="12"/>
      <c r="KO1020" s="12"/>
      <c r="KP1020" s="12"/>
      <c r="KQ1020" s="12"/>
      <c r="KR1020" s="12"/>
      <c r="KS1020" s="12"/>
      <c r="KT1020" s="12"/>
      <c r="KU1020" s="12"/>
      <c r="KV1020" s="12"/>
      <c r="KW1020" s="12"/>
      <c r="KX1020" s="12"/>
      <c r="KY1020" s="12"/>
      <c r="KZ1020" s="12"/>
      <c r="LA1020" s="12"/>
      <c r="LB1020" s="12"/>
      <c r="LC1020" s="12"/>
      <c r="LD1020" s="12"/>
      <c r="LE1020" s="12"/>
      <c r="LF1020" s="12"/>
      <c r="LG1020" s="12"/>
      <c r="LH1020" s="12"/>
      <c r="LI1020" s="12"/>
      <c r="LJ1020" s="12"/>
      <c r="LK1020" s="12"/>
      <c r="LL1020" s="12"/>
      <c r="LM1020" s="12"/>
      <c r="LN1020" s="12"/>
      <c r="LO1020" s="12"/>
      <c r="LP1020" s="12"/>
      <c r="LQ1020" s="12"/>
      <c r="LR1020" s="12"/>
      <c r="LS1020" s="12"/>
      <c r="LT1020" s="12"/>
      <c r="LU1020" s="12"/>
      <c r="LV1020" s="12"/>
      <c r="LW1020" s="12"/>
      <c r="LX1020" s="12"/>
      <c r="LY1020" s="12"/>
      <c r="LZ1020" s="12"/>
      <c r="MA1020" s="12"/>
      <c r="MB1020" s="12"/>
      <c r="MC1020" s="12"/>
      <c r="MD1020" s="12"/>
      <c r="ME1020" s="12"/>
      <c r="MF1020" s="12"/>
      <c r="MG1020" s="12"/>
      <c r="MH1020" s="12"/>
      <c r="MI1020" s="12"/>
      <c r="MJ1020" s="12"/>
      <c r="MK1020" s="12"/>
      <c r="ML1020" s="12"/>
      <c r="MM1020" s="12"/>
      <c r="MN1020" s="12"/>
      <c r="MO1020" s="12"/>
      <c r="MP1020" s="12"/>
      <c r="MQ1020" s="12"/>
      <c r="MR1020" s="12"/>
      <c r="MS1020" s="12"/>
      <c r="MT1020" s="12"/>
      <c r="MU1020" s="12"/>
      <c r="MV1020" s="12"/>
      <c r="MW1020" s="12"/>
      <c r="MX1020" s="12"/>
      <c r="MY1020" s="12"/>
      <c r="MZ1020" s="12"/>
      <c r="NA1020" s="12"/>
      <c r="NB1020" s="12"/>
      <c r="NC1020" s="12"/>
      <c r="ND1020" s="12"/>
      <c r="NE1020" s="12"/>
      <c r="NF1020" s="12"/>
      <c r="NG1020" s="12"/>
      <c r="NH1020" s="12"/>
      <c r="NI1020" s="12"/>
      <c r="NJ1020" s="12"/>
      <c r="NK1020" s="12"/>
      <c r="NL1020" s="12"/>
      <c r="NM1020" s="12"/>
      <c r="NN1020" s="12"/>
      <c r="NO1020" s="12"/>
      <c r="NP1020" s="12"/>
      <c r="NQ1020" s="12"/>
      <c r="NR1020" s="12"/>
      <c r="NS1020" s="12"/>
      <c r="NT1020" s="12"/>
      <c r="NU1020" s="12"/>
      <c r="NV1020" s="12"/>
      <c r="NW1020" s="12"/>
      <c r="NX1020" s="12"/>
      <c r="NY1020" s="12"/>
      <c r="NZ1020" s="12"/>
      <c r="OA1020" s="12"/>
      <c r="OB1020" s="12"/>
      <c r="OC1020" s="12"/>
      <c r="OD1020" s="12"/>
      <c r="OE1020" s="12"/>
      <c r="OF1020" s="12"/>
      <c r="OG1020" s="12"/>
      <c r="OH1020" s="12"/>
      <c r="OI1020" s="12"/>
      <c r="OJ1020" s="12"/>
      <c r="OK1020" s="12"/>
      <c r="OL1020" s="12"/>
      <c r="OM1020" s="12"/>
      <c r="ON1020" s="12"/>
      <c r="OO1020" s="12"/>
      <c r="OP1020" s="12"/>
      <c r="OQ1020" s="12"/>
      <c r="OR1020" s="12"/>
      <c r="OS1020" s="12"/>
      <c r="OT1020" s="12"/>
      <c r="OU1020" s="12"/>
      <c r="OV1020" s="12"/>
      <c r="OW1020" s="12"/>
      <c r="OX1020" s="12"/>
      <c r="OY1020" s="12"/>
      <c r="OZ1020" s="12"/>
      <c r="PA1020" s="12"/>
      <c r="PB1020" s="12"/>
      <c r="PC1020" s="12"/>
      <c r="PD1020" s="12"/>
      <c r="PE1020" s="12"/>
      <c r="PF1020" s="12"/>
      <c r="PG1020" s="12"/>
      <c r="PH1020" s="12"/>
      <c r="PI1020" s="12"/>
      <c r="PJ1020" s="12"/>
      <c r="PK1020" s="12"/>
      <c r="PL1020" s="12"/>
      <c r="PM1020" s="12"/>
      <c r="PN1020" s="12"/>
      <c r="PO1020" s="12"/>
      <c r="PP1020" s="12"/>
    </row>
    <row r="1021">
      <c r="A1021" s="452"/>
      <c r="B1021" s="45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  <c r="HT1021" s="12"/>
      <c r="HU1021" s="12"/>
      <c r="HV1021" s="12"/>
      <c r="HW1021" s="12"/>
      <c r="HX1021" s="12"/>
      <c r="HY1021" s="12"/>
      <c r="HZ1021" s="12"/>
      <c r="IA1021" s="12"/>
      <c r="IB1021" s="12"/>
      <c r="IC1021" s="12"/>
      <c r="ID1021" s="12"/>
      <c r="IE1021" s="12"/>
      <c r="IF1021" s="12"/>
      <c r="IG1021" s="12"/>
      <c r="IH1021" s="12"/>
      <c r="II1021" s="12"/>
      <c r="IJ1021" s="12"/>
      <c r="IK1021" s="12"/>
      <c r="IL1021" s="12"/>
      <c r="IM1021" s="12"/>
      <c r="IN1021" s="12"/>
      <c r="IO1021" s="12"/>
      <c r="IP1021" s="12"/>
      <c r="IQ1021" s="12"/>
      <c r="IR1021" s="12"/>
      <c r="IS1021" s="12"/>
      <c r="IT1021" s="12"/>
      <c r="IU1021" s="12"/>
      <c r="IV1021" s="12"/>
      <c r="IW1021" s="12"/>
      <c r="IX1021" s="12"/>
      <c r="IY1021" s="12"/>
      <c r="IZ1021" s="12"/>
      <c r="JA1021" s="12"/>
      <c r="JB1021" s="12"/>
      <c r="JC1021" s="12"/>
      <c r="JD1021" s="12"/>
      <c r="JE1021" s="12"/>
      <c r="JF1021" s="12"/>
      <c r="JG1021" s="12"/>
      <c r="JH1021" s="12"/>
      <c r="JI1021" s="12"/>
      <c r="JJ1021" s="12"/>
      <c r="JK1021" s="12"/>
      <c r="JL1021" s="12"/>
      <c r="JM1021" s="12"/>
      <c r="JN1021" s="12"/>
      <c r="JO1021" s="12"/>
      <c r="JP1021" s="12"/>
      <c r="JQ1021" s="12"/>
      <c r="JR1021" s="12"/>
      <c r="JS1021" s="12"/>
      <c r="JT1021" s="12"/>
      <c r="JU1021" s="12"/>
      <c r="JV1021" s="12"/>
      <c r="JW1021" s="12"/>
      <c r="JX1021" s="12"/>
      <c r="JY1021" s="12"/>
      <c r="JZ1021" s="12"/>
      <c r="KA1021" s="12"/>
      <c r="KB1021" s="12"/>
      <c r="KC1021" s="12"/>
      <c r="KD1021" s="12"/>
      <c r="KE1021" s="12"/>
      <c r="KF1021" s="12"/>
      <c r="KG1021" s="12"/>
      <c r="KH1021" s="12"/>
      <c r="KI1021" s="12"/>
      <c r="KJ1021" s="12"/>
      <c r="KK1021" s="12"/>
      <c r="KL1021" s="12"/>
      <c r="KM1021" s="12"/>
      <c r="KN1021" s="12"/>
      <c r="KO1021" s="12"/>
      <c r="KP1021" s="12"/>
      <c r="KQ1021" s="12"/>
      <c r="KR1021" s="12"/>
      <c r="KS1021" s="12"/>
      <c r="KT1021" s="12"/>
      <c r="KU1021" s="12"/>
      <c r="KV1021" s="12"/>
      <c r="KW1021" s="12"/>
      <c r="KX1021" s="12"/>
      <c r="KY1021" s="12"/>
      <c r="KZ1021" s="12"/>
      <c r="LA1021" s="12"/>
      <c r="LB1021" s="12"/>
      <c r="LC1021" s="12"/>
      <c r="LD1021" s="12"/>
      <c r="LE1021" s="12"/>
      <c r="LF1021" s="12"/>
      <c r="LG1021" s="12"/>
      <c r="LH1021" s="12"/>
      <c r="LI1021" s="12"/>
      <c r="LJ1021" s="12"/>
      <c r="LK1021" s="12"/>
      <c r="LL1021" s="12"/>
      <c r="LM1021" s="12"/>
      <c r="LN1021" s="12"/>
      <c r="LO1021" s="12"/>
      <c r="LP1021" s="12"/>
      <c r="LQ1021" s="12"/>
      <c r="LR1021" s="12"/>
      <c r="LS1021" s="12"/>
      <c r="LT1021" s="12"/>
      <c r="LU1021" s="12"/>
      <c r="LV1021" s="12"/>
      <c r="LW1021" s="12"/>
      <c r="LX1021" s="12"/>
      <c r="LY1021" s="12"/>
      <c r="LZ1021" s="12"/>
      <c r="MA1021" s="12"/>
      <c r="MB1021" s="12"/>
      <c r="MC1021" s="12"/>
      <c r="MD1021" s="12"/>
      <c r="ME1021" s="12"/>
      <c r="MF1021" s="12"/>
      <c r="MG1021" s="12"/>
      <c r="MH1021" s="12"/>
      <c r="MI1021" s="12"/>
      <c r="MJ1021" s="12"/>
      <c r="MK1021" s="12"/>
      <c r="ML1021" s="12"/>
      <c r="MM1021" s="12"/>
      <c r="MN1021" s="12"/>
      <c r="MO1021" s="12"/>
      <c r="MP1021" s="12"/>
      <c r="MQ1021" s="12"/>
      <c r="MR1021" s="12"/>
      <c r="MS1021" s="12"/>
      <c r="MT1021" s="12"/>
      <c r="MU1021" s="12"/>
      <c r="MV1021" s="12"/>
      <c r="MW1021" s="12"/>
      <c r="MX1021" s="12"/>
      <c r="MY1021" s="12"/>
      <c r="MZ1021" s="12"/>
      <c r="NA1021" s="12"/>
      <c r="NB1021" s="12"/>
      <c r="NC1021" s="12"/>
      <c r="ND1021" s="12"/>
      <c r="NE1021" s="12"/>
      <c r="NF1021" s="12"/>
      <c r="NG1021" s="12"/>
      <c r="NH1021" s="12"/>
      <c r="NI1021" s="12"/>
      <c r="NJ1021" s="12"/>
      <c r="NK1021" s="12"/>
      <c r="NL1021" s="12"/>
      <c r="NM1021" s="12"/>
      <c r="NN1021" s="12"/>
      <c r="NO1021" s="12"/>
      <c r="NP1021" s="12"/>
      <c r="NQ1021" s="12"/>
      <c r="NR1021" s="12"/>
      <c r="NS1021" s="12"/>
      <c r="NT1021" s="12"/>
      <c r="NU1021" s="12"/>
      <c r="NV1021" s="12"/>
      <c r="NW1021" s="12"/>
      <c r="NX1021" s="12"/>
      <c r="NY1021" s="12"/>
      <c r="NZ1021" s="12"/>
      <c r="OA1021" s="12"/>
      <c r="OB1021" s="12"/>
      <c r="OC1021" s="12"/>
      <c r="OD1021" s="12"/>
      <c r="OE1021" s="12"/>
      <c r="OF1021" s="12"/>
      <c r="OG1021" s="12"/>
      <c r="OH1021" s="12"/>
      <c r="OI1021" s="12"/>
      <c r="OJ1021" s="12"/>
      <c r="OK1021" s="12"/>
      <c r="OL1021" s="12"/>
      <c r="OM1021" s="12"/>
      <c r="ON1021" s="12"/>
      <c r="OO1021" s="12"/>
      <c r="OP1021" s="12"/>
      <c r="OQ1021" s="12"/>
      <c r="OR1021" s="12"/>
      <c r="OS1021" s="12"/>
      <c r="OT1021" s="12"/>
      <c r="OU1021" s="12"/>
      <c r="OV1021" s="12"/>
      <c r="OW1021" s="12"/>
      <c r="OX1021" s="12"/>
      <c r="OY1021" s="12"/>
      <c r="OZ1021" s="12"/>
      <c r="PA1021" s="12"/>
      <c r="PB1021" s="12"/>
      <c r="PC1021" s="12"/>
      <c r="PD1021" s="12"/>
      <c r="PE1021" s="12"/>
      <c r="PF1021" s="12"/>
      <c r="PG1021" s="12"/>
      <c r="PH1021" s="12"/>
      <c r="PI1021" s="12"/>
      <c r="PJ1021" s="12"/>
      <c r="PK1021" s="12"/>
      <c r="PL1021" s="12"/>
      <c r="PM1021" s="12"/>
      <c r="PN1021" s="12"/>
      <c r="PO1021" s="12"/>
      <c r="PP1021" s="12"/>
    </row>
    <row r="1022">
      <c r="A1022" s="452"/>
      <c r="B1022" s="45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12"/>
      <c r="HQ1022" s="12"/>
      <c r="HR1022" s="12"/>
      <c r="HS1022" s="12"/>
      <c r="HT1022" s="12"/>
      <c r="HU1022" s="12"/>
      <c r="HV1022" s="12"/>
      <c r="HW1022" s="12"/>
      <c r="HX1022" s="12"/>
      <c r="HY1022" s="12"/>
      <c r="HZ1022" s="12"/>
      <c r="IA1022" s="12"/>
      <c r="IB1022" s="12"/>
      <c r="IC1022" s="12"/>
      <c r="ID1022" s="12"/>
      <c r="IE1022" s="12"/>
      <c r="IF1022" s="12"/>
      <c r="IG1022" s="12"/>
      <c r="IH1022" s="12"/>
      <c r="II1022" s="12"/>
      <c r="IJ1022" s="12"/>
      <c r="IK1022" s="12"/>
      <c r="IL1022" s="12"/>
      <c r="IM1022" s="12"/>
      <c r="IN1022" s="12"/>
      <c r="IO1022" s="12"/>
      <c r="IP1022" s="12"/>
      <c r="IQ1022" s="12"/>
      <c r="IR1022" s="12"/>
      <c r="IS1022" s="12"/>
      <c r="IT1022" s="12"/>
      <c r="IU1022" s="12"/>
      <c r="IV1022" s="12"/>
      <c r="IW1022" s="12"/>
      <c r="IX1022" s="12"/>
      <c r="IY1022" s="12"/>
      <c r="IZ1022" s="12"/>
      <c r="JA1022" s="12"/>
      <c r="JB1022" s="12"/>
      <c r="JC1022" s="12"/>
      <c r="JD1022" s="12"/>
      <c r="JE1022" s="12"/>
      <c r="JF1022" s="12"/>
      <c r="JG1022" s="12"/>
      <c r="JH1022" s="12"/>
      <c r="JI1022" s="12"/>
      <c r="JJ1022" s="12"/>
      <c r="JK1022" s="12"/>
      <c r="JL1022" s="12"/>
      <c r="JM1022" s="12"/>
      <c r="JN1022" s="12"/>
      <c r="JO1022" s="12"/>
      <c r="JP1022" s="12"/>
      <c r="JQ1022" s="12"/>
      <c r="JR1022" s="12"/>
      <c r="JS1022" s="12"/>
      <c r="JT1022" s="12"/>
      <c r="JU1022" s="12"/>
      <c r="JV1022" s="12"/>
      <c r="JW1022" s="12"/>
      <c r="JX1022" s="12"/>
      <c r="JY1022" s="12"/>
      <c r="JZ1022" s="12"/>
      <c r="KA1022" s="12"/>
      <c r="KB1022" s="12"/>
      <c r="KC1022" s="12"/>
      <c r="KD1022" s="12"/>
      <c r="KE1022" s="12"/>
      <c r="KF1022" s="12"/>
      <c r="KG1022" s="12"/>
      <c r="KH1022" s="12"/>
      <c r="KI1022" s="12"/>
      <c r="KJ1022" s="12"/>
      <c r="KK1022" s="12"/>
      <c r="KL1022" s="12"/>
      <c r="KM1022" s="12"/>
      <c r="KN1022" s="12"/>
      <c r="KO1022" s="12"/>
      <c r="KP1022" s="12"/>
      <c r="KQ1022" s="12"/>
      <c r="KR1022" s="12"/>
      <c r="KS1022" s="12"/>
      <c r="KT1022" s="12"/>
      <c r="KU1022" s="12"/>
      <c r="KV1022" s="12"/>
      <c r="KW1022" s="12"/>
      <c r="KX1022" s="12"/>
      <c r="KY1022" s="12"/>
      <c r="KZ1022" s="12"/>
      <c r="LA1022" s="12"/>
      <c r="LB1022" s="12"/>
      <c r="LC1022" s="12"/>
      <c r="LD1022" s="12"/>
      <c r="LE1022" s="12"/>
      <c r="LF1022" s="12"/>
      <c r="LG1022" s="12"/>
      <c r="LH1022" s="12"/>
      <c r="LI1022" s="12"/>
      <c r="LJ1022" s="12"/>
      <c r="LK1022" s="12"/>
      <c r="LL1022" s="12"/>
      <c r="LM1022" s="12"/>
      <c r="LN1022" s="12"/>
      <c r="LO1022" s="12"/>
      <c r="LP1022" s="12"/>
      <c r="LQ1022" s="12"/>
      <c r="LR1022" s="12"/>
      <c r="LS1022" s="12"/>
      <c r="LT1022" s="12"/>
      <c r="LU1022" s="12"/>
      <c r="LV1022" s="12"/>
      <c r="LW1022" s="12"/>
      <c r="LX1022" s="12"/>
      <c r="LY1022" s="12"/>
      <c r="LZ1022" s="12"/>
      <c r="MA1022" s="12"/>
      <c r="MB1022" s="12"/>
      <c r="MC1022" s="12"/>
      <c r="MD1022" s="12"/>
      <c r="ME1022" s="12"/>
      <c r="MF1022" s="12"/>
      <c r="MG1022" s="12"/>
      <c r="MH1022" s="12"/>
      <c r="MI1022" s="12"/>
      <c r="MJ1022" s="12"/>
      <c r="MK1022" s="12"/>
      <c r="ML1022" s="12"/>
      <c r="MM1022" s="12"/>
      <c r="MN1022" s="12"/>
      <c r="MO1022" s="12"/>
      <c r="MP1022" s="12"/>
      <c r="MQ1022" s="12"/>
      <c r="MR1022" s="12"/>
      <c r="MS1022" s="12"/>
      <c r="MT1022" s="12"/>
      <c r="MU1022" s="12"/>
      <c r="MV1022" s="12"/>
      <c r="MW1022" s="12"/>
      <c r="MX1022" s="12"/>
      <c r="MY1022" s="12"/>
      <c r="MZ1022" s="12"/>
      <c r="NA1022" s="12"/>
      <c r="NB1022" s="12"/>
      <c r="NC1022" s="12"/>
      <c r="ND1022" s="12"/>
      <c r="NE1022" s="12"/>
      <c r="NF1022" s="12"/>
      <c r="NG1022" s="12"/>
      <c r="NH1022" s="12"/>
      <c r="NI1022" s="12"/>
      <c r="NJ1022" s="12"/>
      <c r="NK1022" s="12"/>
      <c r="NL1022" s="12"/>
      <c r="NM1022" s="12"/>
      <c r="NN1022" s="12"/>
      <c r="NO1022" s="12"/>
      <c r="NP1022" s="12"/>
      <c r="NQ1022" s="12"/>
      <c r="NR1022" s="12"/>
      <c r="NS1022" s="12"/>
      <c r="NT1022" s="12"/>
      <c r="NU1022" s="12"/>
      <c r="NV1022" s="12"/>
      <c r="NW1022" s="12"/>
      <c r="NX1022" s="12"/>
      <c r="NY1022" s="12"/>
      <c r="NZ1022" s="12"/>
      <c r="OA1022" s="12"/>
      <c r="OB1022" s="12"/>
      <c r="OC1022" s="12"/>
      <c r="OD1022" s="12"/>
      <c r="OE1022" s="12"/>
      <c r="OF1022" s="12"/>
      <c r="OG1022" s="12"/>
      <c r="OH1022" s="12"/>
      <c r="OI1022" s="12"/>
      <c r="OJ1022" s="12"/>
      <c r="OK1022" s="12"/>
      <c r="OL1022" s="12"/>
      <c r="OM1022" s="12"/>
      <c r="ON1022" s="12"/>
      <c r="OO1022" s="12"/>
      <c r="OP1022" s="12"/>
      <c r="OQ1022" s="12"/>
      <c r="OR1022" s="12"/>
      <c r="OS1022" s="12"/>
      <c r="OT1022" s="12"/>
      <c r="OU1022" s="12"/>
      <c r="OV1022" s="12"/>
      <c r="OW1022" s="12"/>
      <c r="OX1022" s="12"/>
      <c r="OY1022" s="12"/>
      <c r="OZ1022" s="12"/>
      <c r="PA1022" s="12"/>
      <c r="PB1022" s="12"/>
      <c r="PC1022" s="12"/>
      <c r="PD1022" s="12"/>
      <c r="PE1022" s="12"/>
      <c r="PF1022" s="12"/>
      <c r="PG1022" s="12"/>
      <c r="PH1022" s="12"/>
      <c r="PI1022" s="12"/>
      <c r="PJ1022" s="12"/>
      <c r="PK1022" s="12"/>
      <c r="PL1022" s="12"/>
      <c r="PM1022" s="12"/>
      <c r="PN1022" s="12"/>
      <c r="PO1022" s="12"/>
      <c r="PP1022" s="12"/>
    </row>
    <row r="1023">
      <c r="A1023" s="452"/>
      <c r="B1023" s="45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P1023" s="12"/>
      <c r="HQ1023" s="12"/>
      <c r="HR1023" s="12"/>
      <c r="HS1023" s="12"/>
      <c r="HT1023" s="12"/>
      <c r="HU1023" s="12"/>
      <c r="HV1023" s="12"/>
      <c r="HW1023" s="12"/>
      <c r="HX1023" s="12"/>
      <c r="HY1023" s="12"/>
      <c r="HZ1023" s="12"/>
      <c r="IA1023" s="12"/>
      <c r="IB1023" s="12"/>
      <c r="IC1023" s="12"/>
      <c r="ID1023" s="12"/>
      <c r="IE1023" s="12"/>
      <c r="IF1023" s="12"/>
      <c r="IG1023" s="12"/>
      <c r="IH1023" s="12"/>
      <c r="II1023" s="12"/>
      <c r="IJ1023" s="12"/>
      <c r="IK1023" s="12"/>
      <c r="IL1023" s="12"/>
      <c r="IM1023" s="12"/>
      <c r="IN1023" s="12"/>
      <c r="IO1023" s="12"/>
      <c r="IP1023" s="12"/>
      <c r="IQ1023" s="12"/>
      <c r="IR1023" s="12"/>
      <c r="IS1023" s="12"/>
      <c r="IT1023" s="12"/>
      <c r="IU1023" s="12"/>
      <c r="IV1023" s="12"/>
      <c r="IW1023" s="12"/>
      <c r="IX1023" s="12"/>
      <c r="IY1023" s="12"/>
      <c r="IZ1023" s="12"/>
      <c r="JA1023" s="12"/>
      <c r="JB1023" s="12"/>
      <c r="JC1023" s="12"/>
      <c r="JD1023" s="12"/>
      <c r="JE1023" s="12"/>
      <c r="JF1023" s="12"/>
      <c r="JG1023" s="12"/>
      <c r="JH1023" s="12"/>
      <c r="JI1023" s="12"/>
      <c r="JJ1023" s="12"/>
      <c r="JK1023" s="12"/>
      <c r="JL1023" s="12"/>
      <c r="JM1023" s="12"/>
      <c r="JN1023" s="12"/>
      <c r="JO1023" s="12"/>
      <c r="JP1023" s="12"/>
      <c r="JQ1023" s="12"/>
      <c r="JR1023" s="12"/>
      <c r="JS1023" s="12"/>
      <c r="JT1023" s="12"/>
      <c r="JU1023" s="12"/>
      <c r="JV1023" s="12"/>
      <c r="JW1023" s="12"/>
      <c r="JX1023" s="12"/>
      <c r="JY1023" s="12"/>
      <c r="JZ1023" s="12"/>
      <c r="KA1023" s="12"/>
      <c r="KB1023" s="12"/>
      <c r="KC1023" s="12"/>
      <c r="KD1023" s="12"/>
      <c r="KE1023" s="12"/>
      <c r="KF1023" s="12"/>
      <c r="KG1023" s="12"/>
      <c r="KH1023" s="12"/>
      <c r="KI1023" s="12"/>
      <c r="KJ1023" s="12"/>
      <c r="KK1023" s="12"/>
      <c r="KL1023" s="12"/>
      <c r="KM1023" s="12"/>
      <c r="KN1023" s="12"/>
      <c r="KO1023" s="12"/>
      <c r="KP1023" s="12"/>
      <c r="KQ1023" s="12"/>
      <c r="KR1023" s="12"/>
      <c r="KS1023" s="12"/>
      <c r="KT1023" s="12"/>
      <c r="KU1023" s="12"/>
      <c r="KV1023" s="12"/>
      <c r="KW1023" s="12"/>
      <c r="KX1023" s="12"/>
      <c r="KY1023" s="12"/>
      <c r="KZ1023" s="12"/>
      <c r="LA1023" s="12"/>
      <c r="LB1023" s="12"/>
      <c r="LC1023" s="12"/>
      <c r="LD1023" s="12"/>
      <c r="LE1023" s="12"/>
      <c r="LF1023" s="12"/>
      <c r="LG1023" s="12"/>
      <c r="LH1023" s="12"/>
      <c r="LI1023" s="12"/>
      <c r="LJ1023" s="12"/>
      <c r="LK1023" s="12"/>
      <c r="LL1023" s="12"/>
      <c r="LM1023" s="12"/>
      <c r="LN1023" s="12"/>
      <c r="LO1023" s="12"/>
      <c r="LP1023" s="12"/>
      <c r="LQ1023" s="12"/>
      <c r="LR1023" s="12"/>
      <c r="LS1023" s="12"/>
      <c r="LT1023" s="12"/>
      <c r="LU1023" s="12"/>
      <c r="LV1023" s="12"/>
      <c r="LW1023" s="12"/>
      <c r="LX1023" s="12"/>
      <c r="LY1023" s="12"/>
      <c r="LZ1023" s="12"/>
      <c r="MA1023" s="12"/>
      <c r="MB1023" s="12"/>
      <c r="MC1023" s="12"/>
      <c r="MD1023" s="12"/>
      <c r="ME1023" s="12"/>
      <c r="MF1023" s="12"/>
      <c r="MG1023" s="12"/>
      <c r="MH1023" s="12"/>
      <c r="MI1023" s="12"/>
      <c r="MJ1023" s="12"/>
      <c r="MK1023" s="12"/>
      <c r="ML1023" s="12"/>
      <c r="MM1023" s="12"/>
      <c r="MN1023" s="12"/>
      <c r="MO1023" s="12"/>
      <c r="MP1023" s="12"/>
      <c r="MQ1023" s="12"/>
      <c r="MR1023" s="12"/>
      <c r="MS1023" s="12"/>
      <c r="MT1023" s="12"/>
      <c r="MU1023" s="12"/>
      <c r="MV1023" s="12"/>
      <c r="MW1023" s="12"/>
      <c r="MX1023" s="12"/>
      <c r="MY1023" s="12"/>
      <c r="MZ1023" s="12"/>
      <c r="NA1023" s="12"/>
      <c r="NB1023" s="12"/>
      <c r="NC1023" s="12"/>
      <c r="ND1023" s="12"/>
      <c r="NE1023" s="12"/>
      <c r="NF1023" s="12"/>
      <c r="NG1023" s="12"/>
      <c r="NH1023" s="12"/>
      <c r="NI1023" s="12"/>
      <c r="NJ1023" s="12"/>
      <c r="NK1023" s="12"/>
      <c r="NL1023" s="12"/>
      <c r="NM1023" s="12"/>
      <c r="NN1023" s="12"/>
      <c r="NO1023" s="12"/>
      <c r="NP1023" s="12"/>
      <c r="NQ1023" s="12"/>
      <c r="NR1023" s="12"/>
      <c r="NS1023" s="12"/>
      <c r="NT1023" s="12"/>
      <c r="NU1023" s="12"/>
      <c r="NV1023" s="12"/>
      <c r="NW1023" s="12"/>
      <c r="NX1023" s="12"/>
      <c r="NY1023" s="12"/>
      <c r="NZ1023" s="12"/>
      <c r="OA1023" s="12"/>
      <c r="OB1023" s="12"/>
      <c r="OC1023" s="12"/>
      <c r="OD1023" s="12"/>
      <c r="OE1023" s="12"/>
      <c r="OF1023" s="12"/>
      <c r="OG1023" s="12"/>
      <c r="OH1023" s="12"/>
      <c r="OI1023" s="12"/>
      <c r="OJ1023" s="12"/>
      <c r="OK1023" s="12"/>
      <c r="OL1023" s="12"/>
      <c r="OM1023" s="12"/>
      <c r="ON1023" s="12"/>
      <c r="OO1023" s="12"/>
      <c r="OP1023" s="12"/>
      <c r="OQ1023" s="12"/>
      <c r="OR1023" s="12"/>
      <c r="OS1023" s="12"/>
      <c r="OT1023" s="12"/>
      <c r="OU1023" s="12"/>
      <c r="OV1023" s="12"/>
      <c r="OW1023" s="12"/>
      <c r="OX1023" s="12"/>
      <c r="OY1023" s="12"/>
      <c r="OZ1023" s="12"/>
      <c r="PA1023" s="12"/>
      <c r="PB1023" s="12"/>
      <c r="PC1023" s="12"/>
      <c r="PD1023" s="12"/>
      <c r="PE1023" s="12"/>
      <c r="PF1023" s="12"/>
      <c r="PG1023" s="12"/>
      <c r="PH1023" s="12"/>
      <c r="PI1023" s="12"/>
      <c r="PJ1023" s="12"/>
      <c r="PK1023" s="12"/>
      <c r="PL1023" s="12"/>
      <c r="PM1023" s="12"/>
      <c r="PN1023" s="12"/>
      <c r="PO1023" s="12"/>
      <c r="PP1023" s="12"/>
    </row>
    <row r="1024">
      <c r="A1024" s="452"/>
      <c r="B1024" s="45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  <c r="HN1024" s="12"/>
      <c r="HO1024" s="12"/>
      <c r="HP1024" s="12"/>
      <c r="HQ1024" s="12"/>
      <c r="HR1024" s="12"/>
      <c r="HS1024" s="12"/>
      <c r="HT1024" s="12"/>
      <c r="HU1024" s="12"/>
      <c r="HV1024" s="12"/>
      <c r="HW1024" s="12"/>
      <c r="HX1024" s="12"/>
      <c r="HY1024" s="12"/>
      <c r="HZ1024" s="12"/>
      <c r="IA1024" s="12"/>
      <c r="IB1024" s="12"/>
      <c r="IC1024" s="12"/>
      <c r="ID1024" s="12"/>
      <c r="IE1024" s="12"/>
      <c r="IF1024" s="12"/>
      <c r="IG1024" s="12"/>
      <c r="IH1024" s="12"/>
      <c r="II1024" s="12"/>
      <c r="IJ1024" s="12"/>
      <c r="IK1024" s="12"/>
      <c r="IL1024" s="12"/>
      <c r="IM1024" s="12"/>
      <c r="IN1024" s="12"/>
      <c r="IO1024" s="12"/>
      <c r="IP1024" s="12"/>
      <c r="IQ1024" s="12"/>
      <c r="IR1024" s="12"/>
      <c r="IS1024" s="12"/>
      <c r="IT1024" s="12"/>
      <c r="IU1024" s="12"/>
      <c r="IV1024" s="12"/>
      <c r="IW1024" s="12"/>
      <c r="IX1024" s="12"/>
      <c r="IY1024" s="12"/>
      <c r="IZ1024" s="12"/>
      <c r="JA1024" s="12"/>
      <c r="JB1024" s="12"/>
      <c r="JC1024" s="12"/>
      <c r="JD1024" s="12"/>
      <c r="JE1024" s="12"/>
      <c r="JF1024" s="12"/>
      <c r="JG1024" s="12"/>
      <c r="JH1024" s="12"/>
      <c r="JI1024" s="12"/>
      <c r="JJ1024" s="12"/>
      <c r="JK1024" s="12"/>
      <c r="JL1024" s="12"/>
      <c r="JM1024" s="12"/>
      <c r="JN1024" s="12"/>
      <c r="JO1024" s="12"/>
      <c r="JP1024" s="12"/>
      <c r="JQ1024" s="12"/>
      <c r="JR1024" s="12"/>
      <c r="JS1024" s="12"/>
      <c r="JT1024" s="12"/>
      <c r="JU1024" s="12"/>
      <c r="JV1024" s="12"/>
      <c r="JW1024" s="12"/>
      <c r="JX1024" s="12"/>
      <c r="JY1024" s="12"/>
      <c r="JZ1024" s="12"/>
      <c r="KA1024" s="12"/>
      <c r="KB1024" s="12"/>
      <c r="KC1024" s="12"/>
      <c r="KD1024" s="12"/>
      <c r="KE1024" s="12"/>
      <c r="KF1024" s="12"/>
      <c r="KG1024" s="12"/>
      <c r="KH1024" s="12"/>
      <c r="KI1024" s="12"/>
      <c r="KJ1024" s="12"/>
      <c r="KK1024" s="12"/>
      <c r="KL1024" s="12"/>
      <c r="KM1024" s="12"/>
      <c r="KN1024" s="12"/>
      <c r="KO1024" s="12"/>
      <c r="KP1024" s="12"/>
      <c r="KQ1024" s="12"/>
      <c r="KR1024" s="12"/>
      <c r="KS1024" s="12"/>
      <c r="KT1024" s="12"/>
      <c r="KU1024" s="12"/>
      <c r="KV1024" s="12"/>
      <c r="KW1024" s="12"/>
      <c r="KX1024" s="12"/>
      <c r="KY1024" s="12"/>
      <c r="KZ1024" s="12"/>
      <c r="LA1024" s="12"/>
      <c r="LB1024" s="12"/>
      <c r="LC1024" s="12"/>
      <c r="LD1024" s="12"/>
      <c r="LE1024" s="12"/>
      <c r="LF1024" s="12"/>
      <c r="LG1024" s="12"/>
      <c r="LH1024" s="12"/>
      <c r="LI1024" s="12"/>
      <c r="LJ1024" s="12"/>
      <c r="LK1024" s="12"/>
      <c r="LL1024" s="12"/>
      <c r="LM1024" s="12"/>
      <c r="LN1024" s="12"/>
      <c r="LO1024" s="12"/>
      <c r="LP1024" s="12"/>
      <c r="LQ1024" s="12"/>
      <c r="LR1024" s="12"/>
      <c r="LS1024" s="12"/>
      <c r="LT1024" s="12"/>
      <c r="LU1024" s="12"/>
      <c r="LV1024" s="12"/>
      <c r="LW1024" s="12"/>
      <c r="LX1024" s="12"/>
      <c r="LY1024" s="12"/>
      <c r="LZ1024" s="12"/>
      <c r="MA1024" s="12"/>
      <c r="MB1024" s="12"/>
      <c r="MC1024" s="12"/>
      <c r="MD1024" s="12"/>
      <c r="ME1024" s="12"/>
      <c r="MF1024" s="12"/>
      <c r="MG1024" s="12"/>
      <c r="MH1024" s="12"/>
      <c r="MI1024" s="12"/>
      <c r="MJ1024" s="12"/>
      <c r="MK1024" s="12"/>
      <c r="ML1024" s="12"/>
      <c r="MM1024" s="12"/>
      <c r="MN1024" s="12"/>
      <c r="MO1024" s="12"/>
      <c r="MP1024" s="12"/>
      <c r="MQ1024" s="12"/>
      <c r="MR1024" s="12"/>
      <c r="MS1024" s="12"/>
      <c r="MT1024" s="12"/>
      <c r="MU1024" s="12"/>
      <c r="MV1024" s="12"/>
      <c r="MW1024" s="12"/>
      <c r="MX1024" s="12"/>
      <c r="MY1024" s="12"/>
      <c r="MZ1024" s="12"/>
      <c r="NA1024" s="12"/>
      <c r="NB1024" s="12"/>
      <c r="NC1024" s="12"/>
      <c r="ND1024" s="12"/>
      <c r="NE1024" s="12"/>
      <c r="NF1024" s="12"/>
      <c r="NG1024" s="12"/>
      <c r="NH1024" s="12"/>
      <c r="NI1024" s="12"/>
      <c r="NJ1024" s="12"/>
      <c r="NK1024" s="12"/>
      <c r="NL1024" s="12"/>
      <c r="NM1024" s="12"/>
      <c r="NN1024" s="12"/>
      <c r="NO1024" s="12"/>
      <c r="NP1024" s="12"/>
      <c r="NQ1024" s="12"/>
      <c r="NR1024" s="12"/>
      <c r="NS1024" s="12"/>
      <c r="NT1024" s="12"/>
      <c r="NU1024" s="12"/>
      <c r="NV1024" s="12"/>
      <c r="NW1024" s="12"/>
      <c r="NX1024" s="12"/>
      <c r="NY1024" s="12"/>
      <c r="NZ1024" s="12"/>
      <c r="OA1024" s="12"/>
      <c r="OB1024" s="12"/>
      <c r="OC1024" s="12"/>
      <c r="OD1024" s="12"/>
      <c r="OE1024" s="12"/>
      <c r="OF1024" s="12"/>
      <c r="OG1024" s="12"/>
      <c r="OH1024" s="12"/>
      <c r="OI1024" s="12"/>
      <c r="OJ1024" s="12"/>
      <c r="OK1024" s="12"/>
      <c r="OL1024" s="12"/>
      <c r="OM1024" s="12"/>
      <c r="ON1024" s="12"/>
      <c r="OO1024" s="12"/>
      <c r="OP1024" s="12"/>
      <c r="OQ1024" s="12"/>
      <c r="OR1024" s="12"/>
      <c r="OS1024" s="12"/>
      <c r="OT1024" s="12"/>
      <c r="OU1024" s="12"/>
      <c r="OV1024" s="12"/>
      <c r="OW1024" s="12"/>
      <c r="OX1024" s="12"/>
      <c r="OY1024" s="12"/>
      <c r="OZ1024" s="12"/>
      <c r="PA1024" s="12"/>
      <c r="PB1024" s="12"/>
      <c r="PC1024" s="12"/>
      <c r="PD1024" s="12"/>
      <c r="PE1024" s="12"/>
      <c r="PF1024" s="12"/>
      <c r="PG1024" s="12"/>
      <c r="PH1024" s="12"/>
      <c r="PI1024" s="12"/>
      <c r="PJ1024" s="12"/>
      <c r="PK1024" s="12"/>
      <c r="PL1024" s="12"/>
      <c r="PM1024" s="12"/>
      <c r="PN1024" s="12"/>
      <c r="PO1024" s="12"/>
      <c r="PP1024" s="12"/>
    </row>
    <row r="1025">
      <c r="A1025" s="452"/>
      <c r="B1025" s="45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  <c r="ED1025" s="12"/>
      <c r="EE1025" s="12"/>
      <c r="EF1025" s="12"/>
      <c r="EG1025" s="12"/>
      <c r="EH1025" s="12"/>
      <c r="EI1025" s="12"/>
      <c r="EJ1025" s="12"/>
      <c r="EK1025" s="12"/>
      <c r="EL1025" s="12"/>
      <c r="EM1025" s="12"/>
      <c r="EN1025" s="12"/>
      <c r="EO1025" s="12"/>
      <c r="EP1025" s="12"/>
      <c r="EQ1025" s="12"/>
      <c r="ER1025" s="12"/>
      <c r="ES1025" s="12"/>
      <c r="ET1025" s="12"/>
      <c r="EU1025" s="12"/>
      <c r="EV1025" s="12"/>
      <c r="EW1025" s="12"/>
      <c r="EX1025" s="12"/>
      <c r="EY1025" s="12"/>
      <c r="EZ1025" s="12"/>
      <c r="FA1025" s="12"/>
      <c r="FB1025" s="12"/>
      <c r="FC1025" s="12"/>
      <c r="FD1025" s="12"/>
      <c r="FE1025" s="12"/>
      <c r="FF1025" s="12"/>
      <c r="FG1025" s="12"/>
      <c r="FH1025" s="12"/>
      <c r="FI1025" s="12"/>
      <c r="FJ1025" s="12"/>
      <c r="FK1025" s="12"/>
      <c r="FL1025" s="12"/>
      <c r="FM1025" s="12"/>
      <c r="FN1025" s="12"/>
      <c r="FO1025" s="12"/>
      <c r="FP1025" s="12"/>
      <c r="FQ1025" s="12"/>
      <c r="FR1025" s="12"/>
      <c r="FS1025" s="12"/>
      <c r="FT1025" s="12"/>
      <c r="FU1025" s="12"/>
      <c r="FV1025" s="12"/>
      <c r="FW1025" s="12"/>
      <c r="FX1025" s="12"/>
      <c r="FY1025" s="12"/>
      <c r="FZ1025" s="12"/>
      <c r="GA1025" s="12"/>
      <c r="GB1025" s="12"/>
      <c r="GC1025" s="12"/>
      <c r="GD1025" s="12"/>
      <c r="GE1025" s="12"/>
      <c r="GF1025" s="12"/>
      <c r="GG1025" s="12"/>
      <c r="GH1025" s="12"/>
      <c r="GI1025" s="12"/>
      <c r="GJ1025" s="12"/>
      <c r="GK1025" s="12"/>
      <c r="GL1025" s="12"/>
      <c r="GM1025" s="12"/>
      <c r="GN1025" s="12"/>
      <c r="GO1025" s="12"/>
      <c r="GP1025" s="12"/>
      <c r="GQ1025" s="12"/>
      <c r="GR1025" s="12"/>
      <c r="GS1025" s="12"/>
      <c r="GT1025" s="12"/>
      <c r="GU1025" s="12"/>
      <c r="GV1025" s="12"/>
      <c r="GW1025" s="12"/>
      <c r="GX1025" s="12"/>
      <c r="GY1025" s="12"/>
      <c r="GZ1025" s="12"/>
      <c r="HA1025" s="12"/>
      <c r="HB1025" s="12"/>
      <c r="HC1025" s="12"/>
      <c r="HD1025" s="12"/>
      <c r="HE1025" s="12"/>
      <c r="HF1025" s="12"/>
      <c r="HG1025" s="12"/>
      <c r="HH1025" s="12"/>
      <c r="HI1025" s="12"/>
      <c r="HJ1025" s="12"/>
      <c r="HK1025" s="12"/>
      <c r="HL1025" s="12"/>
      <c r="HM1025" s="12"/>
      <c r="HN1025" s="12"/>
      <c r="HO1025" s="12"/>
      <c r="HP1025" s="12"/>
      <c r="HQ1025" s="12"/>
      <c r="HR1025" s="12"/>
      <c r="HS1025" s="12"/>
      <c r="HT1025" s="12"/>
      <c r="HU1025" s="12"/>
      <c r="HV1025" s="12"/>
      <c r="HW1025" s="12"/>
      <c r="HX1025" s="12"/>
      <c r="HY1025" s="12"/>
      <c r="HZ1025" s="12"/>
      <c r="IA1025" s="12"/>
      <c r="IB1025" s="12"/>
      <c r="IC1025" s="12"/>
      <c r="ID1025" s="12"/>
      <c r="IE1025" s="12"/>
      <c r="IF1025" s="12"/>
      <c r="IG1025" s="12"/>
      <c r="IH1025" s="12"/>
      <c r="II1025" s="12"/>
      <c r="IJ1025" s="12"/>
      <c r="IK1025" s="12"/>
      <c r="IL1025" s="12"/>
      <c r="IM1025" s="12"/>
      <c r="IN1025" s="12"/>
      <c r="IO1025" s="12"/>
      <c r="IP1025" s="12"/>
      <c r="IQ1025" s="12"/>
      <c r="IR1025" s="12"/>
      <c r="IS1025" s="12"/>
      <c r="IT1025" s="12"/>
      <c r="IU1025" s="12"/>
      <c r="IV1025" s="12"/>
      <c r="IW1025" s="12"/>
      <c r="IX1025" s="12"/>
      <c r="IY1025" s="12"/>
      <c r="IZ1025" s="12"/>
      <c r="JA1025" s="12"/>
      <c r="JB1025" s="12"/>
      <c r="JC1025" s="12"/>
      <c r="JD1025" s="12"/>
      <c r="JE1025" s="12"/>
      <c r="JF1025" s="12"/>
      <c r="JG1025" s="12"/>
      <c r="JH1025" s="12"/>
      <c r="JI1025" s="12"/>
      <c r="JJ1025" s="12"/>
      <c r="JK1025" s="12"/>
      <c r="JL1025" s="12"/>
      <c r="JM1025" s="12"/>
      <c r="JN1025" s="12"/>
      <c r="JO1025" s="12"/>
      <c r="JP1025" s="12"/>
      <c r="JQ1025" s="12"/>
      <c r="JR1025" s="12"/>
      <c r="JS1025" s="12"/>
      <c r="JT1025" s="12"/>
      <c r="JU1025" s="12"/>
      <c r="JV1025" s="12"/>
      <c r="JW1025" s="12"/>
      <c r="JX1025" s="12"/>
      <c r="JY1025" s="12"/>
      <c r="JZ1025" s="12"/>
      <c r="KA1025" s="12"/>
      <c r="KB1025" s="12"/>
      <c r="KC1025" s="12"/>
      <c r="KD1025" s="12"/>
      <c r="KE1025" s="12"/>
      <c r="KF1025" s="12"/>
      <c r="KG1025" s="12"/>
      <c r="KH1025" s="12"/>
      <c r="KI1025" s="12"/>
      <c r="KJ1025" s="12"/>
      <c r="KK1025" s="12"/>
      <c r="KL1025" s="12"/>
      <c r="KM1025" s="12"/>
      <c r="KN1025" s="12"/>
      <c r="KO1025" s="12"/>
      <c r="KP1025" s="12"/>
      <c r="KQ1025" s="12"/>
      <c r="KR1025" s="12"/>
      <c r="KS1025" s="12"/>
      <c r="KT1025" s="12"/>
      <c r="KU1025" s="12"/>
      <c r="KV1025" s="12"/>
      <c r="KW1025" s="12"/>
      <c r="KX1025" s="12"/>
      <c r="KY1025" s="12"/>
      <c r="KZ1025" s="12"/>
      <c r="LA1025" s="12"/>
      <c r="LB1025" s="12"/>
      <c r="LC1025" s="12"/>
      <c r="LD1025" s="12"/>
      <c r="LE1025" s="12"/>
      <c r="LF1025" s="12"/>
      <c r="LG1025" s="12"/>
      <c r="LH1025" s="12"/>
      <c r="LI1025" s="12"/>
      <c r="LJ1025" s="12"/>
      <c r="LK1025" s="12"/>
      <c r="LL1025" s="12"/>
      <c r="LM1025" s="12"/>
      <c r="LN1025" s="12"/>
      <c r="LO1025" s="12"/>
      <c r="LP1025" s="12"/>
      <c r="LQ1025" s="12"/>
      <c r="LR1025" s="12"/>
      <c r="LS1025" s="12"/>
      <c r="LT1025" s="12"/>
      <c r="LU1025" s="12"/>
      <c r="LV1025" s="12"/>
      <c r="LW1025" s="12"/>
      <c r="LX1025" s="12"/>
      <c r="LY1025" s="12"/>
      <c r="LZ1025" s="12"/>
      <c r="MA1025" s="12"/>
      <c r="MB1025" s="12"/>
      <c r="MC1025" s="12"/>
      <c r="MD1025" s="12"/>
      <c r="ME1025" s="12"/>
      <c r="MF1025" s="12"/>
      <c r="MG1025" s="12"/>
      <c r="MH1025" s="12"/>
      <c r="MI1025" s="12"/>
      <c r="MJ1025" s="12"/>
      <c r="MK1025" s="12"/>
      <c r="ML1025" s="12"/>
      <c r="MM1025" s="12"/>
      <c r="MN1025" s="12"/>
      <c r="MO1025" s="12"/>
      <c r="MP1025" s="12"/>
      <c r="MQ1025" s="12"/>
      <c r="MR1025" s="12"/>
      <c r="MS1025" s="12"/>
      <c r="MT1025" s="12"/>
      <c r="MU1025" s="12"/>
      <c r="MV1025" s="12"/>
      <c r="MW1025" s="12"/>
      <c r="MX1025" s="12"/>
      <c r="MY1025" s="12"/>
      <c r="MZ1025" s="12"/>
      <c r="NA1025" s="12"/>
      <c r="NB1025" s="12"/>
      <c r="NC1025" s="12"/>
      <c r="ND1025" s="12"/>
      <c r="NE1025" s="12"/>
      <c r="NF1025" s="12"/>
      <c r="NG1025" s="12"/>
      <c r="NH1025" s="12"/>
      <c r="NI1025" s="12"/>
      <c r="NJ1025" s="12"/>
      <c r="NK1025" s="12"/>
      <c r="NL1025" s="12"/>
      <c r="NM1025" s="12"/>
      <c r="NN1025" s="12"/>
      <c r="NO1025" s="12"/>
      <c r="NP1025" s="12"/>
      <c r="NQ1025" s="12"/>
      <c r="NR1025" s="12"/>
      <c r="NS1025" s="12"/>
      <c r="NT1025" s="12"/>
      <c r="NU1025" s="12"/>
      <c r="NV1025" s="12"/>
      <c r="NW1025" s="12"/>
      <c r="NX1025" s="12"/>
      <c r="NY1025" s="12"/>
      <c r="NZ1025" s="12"/>
      <c r="OA1025" s="12"/>
      <c r="OB1025" s="12"/>
      <c r="OC1025" s="12"/>
      <c r="OD1025" s="12"/>
      <c r="OE1025" s="12"/>
      <c r="OF1025" s="12"/>
      <c r="OG1025" s="12"/>
      <c r="OH1025" s="12"/>
      <c r="OI1025" s="12"/>
      <c r="OJ1025" s="12"/>
      <c r="OK1025" s="12"/>
      <c r="OL1025" s="12"/>
      <c r="OM1025" s="12"/>
      <c r="ON1025" s="12"/>
      <c r="OO1025" s="12"/>
      <c r="OP1025" s="12"/>
      <c r="OQ1025" s="12"/>
      <c r="OR1025" s="12"/>
      <c r="OS1025" s="12"/>
      <c r="OT1025" s="12"/>
      <c r="OU1025" s="12"/>
      <c r="OV1025" s="12"/>
      <c r="OW1025" s="12"/>
      <c r="OX1025" s="12"/>
      <c r="OY1025" s="12"/>
      <c r="OZ1025" s="12"/>
      <c r="PA1025" s="12"/>
      <c r="PB1025" s="12"/>
      <c r="PC1025" s="12"/>
      <c r="PD1025" s="12"/>
      <c r="PE1025" s="12"/>
      <c r="PF1025" s="12"/>
      <c r="PG1025" s="12"/>
      <c r="PH1025" s="12"/>
      <c r="PI1025" s="12"/>
      <c r="PJ1025" s="12"/>
      <c r="PK1025" s="12"/>
      <c r="PL1025" s="12"/>
      <c r="PM1025" s="12"/>
      <c r="PN1025" s="12"/>
      <c r="PO1025" s="12"/>
      <c r="PP1025" s="12"/>
    </row>
    <row r="1026">
      <c r="A1026" s="452"/>
      <c r="B1026" s="45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  <c r="EP1026" s="12"/>
      <c r="EQ1026" s="12"/>
      <c r="ER1026" s="12"/>
      <c r="ES1026" s="12"/>
      <c r="ET1026" s="12"/>
      <c r="EU1026" s="12"/>
      <c r="EV1026" s="12"/>
      <c r="EW1026" s="12"/>
      <c r="EX1026" s="12"/>
      <c r="EY1026" s="12"/>
      <c r="EZ1026" s="12"/>
      <c r="FA1026" s="12"/>
      <c r="FB1026" s="12"/>
      <c r="FC1026" s="12"/>
      <c r="FD1026" s="12"/>
      <c r="FE1026" s="12"/>
      <c r="FF1026" s="12"/>
      <c r="FG1026" s="12"/>
      <c r="FH1026" s="12"/>
      <c r="FI1026" s="12"/>
      <c r="FJ1026" s="12"/>
      <c r="FK1026" s="12"/>
      <c r="FL1026" s="12"/>
      <c r="FM1026" s="12"/>
      <c r="FN1026" s="12"/>
      <c r="FO1026" s="12"/>
      <c r="FP1026" s="12"/>
      <c r="FQ1026" s="12"/>
      <c r="FR1026" s="12"/>
      <c r="FS1026" s="12"/>
      <c r="FT1026" s="12"/>
      <c r="FU1026" s="12"/>
      <c r="FV1026" s="12"/>
      <c r="FW1026" s="12"/>
      <c r="FX1026" s="12"/>
      <c r="FY1026" s="12"/>
      <c r="FZ1026" s="12"/>
      <c r="GA1026" s="12"/>
      <c r="GB1026" s="12"/>
      <c r="GC1026" s="12"/>
      <c r="GD1026" s="12"/>
      <c r="GE1026" s="12"/>
      <c r="GF1026" s="12"/>
      <c r="GG1026" s="12"/>
      <c r="GH1026" s="12"/>
      <c r="GI1026" s="12"/>
      <c r="GJ1026" s="12"/>
      <c r="GK1026" s="12"/>
      <c r="GL1026" s="12"/>
      <c r="GM1026" s="12"/>
      <c r="GN1026" s="12"/>
      <c r="GO1026" s="12"/>
      <c r="GP1026" s="12"/>
      <c r="GQ1026" s="12"/>
      <c r="GR1026" s="12"/>
      <c r="GS1026" s="12"/>
      <c r="GT1026" s="12"/>
      <c r="GU1026" s="12"/>
      <c r="GV1026" s="12"/>
      <c r="GW1026" s="12"/>
      <c r="GX1026" s="12"/>
      <c r="GY1026" s="12"/>
      <c r="GZ1026" s="12"/>
      <c r="HA1026" s="12"/>
      <c r="HB1026" s="12"/>
      <c r="HC1026" s="12"/>
      <c r="HD1026" s="12"/>
      <c r="HE1026" s="12"/>
      <c r="HF1026" s="12"/>
      <c r="HG1026" s="12"/>
      <c r="HH1026" s="12"/>
      <c r="HI1026" s="12"/>
      <c r="HJ1026" s="12"/>
      <c r="HK1026" s="12"/>
      <c r="HL1026" s="12"/>
      <c r="HM1026" s="12"/>
      <c r="HN1026" s="12"/>
      <c r="HO1026" s="12"/>
      <c r="HP1026" s="12"/>
      <c r="HQ1026" s="12"/>
      <c r="HR1026" s="12"/>
      <c r="HS1026" s="12"/>
      <c r="HT1026" s="12"/>
      <c r="HU1026" s="12"/>
      <c r="HV1026" s="12"/>
      <c r="HW1026" s="12"/>
      <c r="HX1026" s="12"/>
      <c r="HY1026" s="12"/>
      <c r="HZ1026" s="12"/>
      <c r="IA1026" s="12"/>
      <c r="IB1026" s="12"/>
      <c r="IC1026" s="12"/>
      <c r="ID1026" s="12"/>
      <c r="IE1026" s="12"/>
      <c r="IF1026" s="12"/>
      <c r="IG1026" s="12"/>
      <c r="IH1026" s="12"/>
      <c r="II1026" s="12"/>
      <c r="IJ1026" s="12"/>
      <c r="IK1026" s="12"/>
      <c r="IL1026" s="12"/>
      <c r="IM1026" s="12"/>
      <c r="IN1026" s="12"/>
      <c r="IO1026" s="12"/>
      <c r="IP1026" s="12"/>
      <c r="IQ1026" s="12"/>
      <c r="IR1026" s="12"/>
      <c r="IS1026" s="12"/>
      <c r="IT1026" s="12"/>
      <c r="IU1026" s="12"/>
      <c r="IV1026" s="12"/>
      <c r="IW1026" s="12"/>
      <c r="IX1026" s="12"/>
      <c r="IY1026" s="12"/>
      <c r="IZ1026" s="12"/>
      <c r="JA1026" s="12"/>
      <c r="JB1026" s="12"/>
      <c r="JC1026" s="12"/>
      <c r="JD1026" s="12"/>
      <c r="JE1026" s="12"/>
      <c r="JF1026" s="12"/>
      <c r="JG1026" s="12"/>
      <c r="JH1026" s="12"/>
      <c r="JI1026" s="12"/>
      <c r="JJ1026" s="12"/>
      <c r="JK1026" s="12"/>
      <c r="JL1026" s="12"/>
      <c r="JM1026" s="12"/>
      <c r="JN1026" s="12"/>
      <c r="JO1026" s="12"/>
      <c r="JP1026" s="12"/>
      <c r="JQ1026" s="12"/>
      <c r="JR1026" s="12"/>
      <c r="JS1026" s="12"/>
      <c r="JT1026" s="12"/>
      <c r="JU1026" s="12"/>
      <c r="JV1026" s="12"/>
      <c r="JW1026" s="12"/>
      <c r="JX1026" s="12"/>
      <c r="JY1026" s="12"/>
      <c r="JZ1026" s="12"/>
      <c r="KA1026" s="12"/>
      <c r="KB1026" s="12"/>
      <c r="KC1026" s="12"/>
      <c r="KD1026" s="12"/>
      <c r="KE1026" s="12"/>
      <c r="KF1026" s="12"/>
      <c r="KG1026" s="12"/>
      <c r="KH1026" s="12"/>
      <c r="KI1026" s="12"/>
      <c r="KJ1026" s="12"/>
      <c r="KK1026" s="12"/>
      <c r="KL1026" s="12"/>
      <c r="KM1026" s="12"/>
      <c r="KN1026" s="12"/>
      <c r="KO1026" s="12"/>
      <c r="KP1026" s="12"/>
      <c r="KQ1026" s="12"/>
      <c r="KR1026" s="12"/>
      <c r="KS1026" s="12"/>
      <c r="KT1026" s="12"/>
      <c r="KU1026" s="12"/>
      <c r="KV1026" s="12"/>
      <c r="KW1026" s="12"/>
      <c r="KX1026" s="12"/>
      <c r="KY1026" s="12"/>
      <c r="KZ1026" s="12"/>
      <c r="LA1026" s="12"/>
      <c r="LB1026" s="12"/>
      <c r="LC1026" s="12"/>
      <c r="LD1026" s="12"/>
      <c r="LE1026" s="12"/>
      <c r="LF1026" s="12"/>
      <c r="LG1026" s="12"/>
      <c r="LH1026" s="12"/>
      <c r="LI1026" s="12"/>
      <c r="LJ1026" s="12"/>
      <c r="LK1026" s="12"/>
      <c r="LL1026" s="12"/>
      <c r="LM1026" s="12"/>
      <c r="LN1026" s="12"/>
      <c r="LO1026" s="12"/>
      <c r="LP1026" s="12"/>
      <c r="LQ1026" s="12"/>
      <c r="LR1026" s="12"/>
      <c r="LS1026" s="12"/>
      <c r="LT1026" s="12"/>
      <c r="LU1026" s="12"/>
      <c r="LV1026" s="12"/>
      <c r="LW1026" s="12"/>
      <c r="LX1026" s="12"/>
      <c r="LY1026" s="12"/>
      <c r="LZ1026" s="12"/>
      <c r="MA1026" s="12"/>
      <c r="MB1026" s="12"/>
      <c r="MC1026" s="12"/>
      <c r="MD1026" s="12"/>
      <c r="ME1026" s="12"/>
      <c r="MF1026" s="12"/>
      <c r="MG1026" s="12"/>
      <c r="MH1026" s="12"/>
      <c r="MI1026" s="12"/>
      <c r="MJ1026" s="12"/>
      <c r="MK1026" s="12"/>
      <c r="ML1026" s="12"/>
      <c r="MM1026" s="12"/>
      <c r="MN1026" s="12"/>
      <c r="MO1026" s="12"/>
      <c r="MP1026" s="12"/>
      <c r="MQ1026" s="12"/>
      <c r="MR1026" s="12"/>
      <c r="MS1026" s="12"/>
      <c r="MT1026" s="12"/>
      <c r="MU1026" s="12"/>
      <c r="MV1026" s="12"/>
      <c r="MW1026" s="12"/>
      <c r="MX1026" s="12"/>
      <c r="MY1026" s="12"/>
      <c r="MZ1026" s="12"/>
      <c r="NA1026" s="12"/>
      <c r="NB1026" s="12"/>
      <c r="NC1026" s="12"/>
      <c r="ND1026" s="12"/>
      <c r="NE1026" s="12"/>
      <c r="NF1026" s="12"/>
      <c r="NG1026" s="12"/>
      <c r="NH1026" s="12"/>
      <c r="NI1026" s="12"/>
      <c r="NJ1026" s="12"/>
      <c r="NK1026" s="12"/>
      <c r="NL1026" s="12"/>
      <c r="NM1026" s="12"/>
      <c r="NN1026" s="12"/>
      <c r="NO1026" s="12"/>
      <c r="NP1026" s="12"/>
      <c r="NQ1026" s="12"/>
      <c r="NR1026" s="12"/>
      <c r="NS1026" s="12"/>
      <c r="NT1026" s="12"/>
      <c r="NU1026" s="12"/>
      <c r="NV1026" s="12"/>
      <c r="NW1026" s="12"/>
      <c r="NX1026" s="12"/>
      <c r="NY1026" s="12"/>
      <c r="NZ1026" s="12"/>
      <c r="OA1026" s="12"/>
      <c r="OB1026" s="12"/>
      <c r="OC1026" s="12"/>
      <c r="OD1026" s="12"/>
      <c r="OE1026" s="12"/>
      <c r="OF1026" s="12"/>
      <c r="OG1026" s="12"/>
      <c r="OH1026" s="12"/>
      <c r="OI1026" s="12"/>
      <c r="OJ1026" s="12"/>
      <c r="OK1026" s="12"/>
      <c r="OL1026" s="12"/>
      <c r="OM1026" s="12"/>
      <c r="ON1026" s="12"/>
      <c r="OO1026" s="12"/>
      <c r="OP1026" s="12"/>
      <c r="OQ1026" s="12"/>
      <c r="OR1026" s="12"/>
      <c r="OS1026" s="12"/>
      <c r="OT1026" s="12"/>
      <c r="OU1026" s="12"/>
      <c r="OV1026" s="12"/>
      <c r="OW1026" s="12"/>
      <c r="OX1026" s="12"/>
      <c r="OY1026" s="12"/>
      <c r="OZ1026" s="12"/>
      <c r="PA1026" s="12"/>
      <c r="PB1026" s="12"/>
      <c r="PC1026" s="12"/>
      <c r="PD1026" s="12"/>
      <c r="PE1026" s="12"/>
      <c r="PF1026" s="12"/>
      <c r="PG1026" s="12"/>
      <c r="PH1026" s="12"/>
      <c r="PI1026" s="12"/>
      <c r="PJ1026" s="12"/>
      <c r="PK1026" s="12"/>
      <c r="PL1026" s="12"/>
      <c r="PM1026" s="12"/>
      <c r="PN1026" s="12"/>
      <c r="PO1026" s="12"/>
      <c r="PP1026" s="12"/>
    </row>
    <row r="1027">
      <c r="A1027" s="452"/>
      <c r="B1027" s="45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V1027" s="12"/>
      <c r="HW1027" s="12"/>
      <c r="HX1027" s="12"/>
      <c r="HY1027" s="12"/>
      <c r="HZ1027" s="12"/>
      <c r="IA1027" s="12"/>
      <c r="IB1027" s="12"/>
      <c r="IC1027" s="12"/>
      <c r="ID1027" s="12"/>
      <c r="IE1027" s="12"/>
      <c r="IF1027" s="12"/>
      <c r="IG1027" s="12"/>
      <c r="IH1027" s="12"/>
      <c r="II1027" s="12"/>
      <c r="IJ1027" s="12"/>
      <c r="IK1027" s="12"/>
      <c r="IL1027" s="12"/>
      <c r="IM1027" s="12"/>
      <c r="IN1027" s="12"/>
      <c r="IO1027" s="12"/>
      <c r="IP1027" s="12"/>
      <c r="IQ1027" s="12"/>
      <c r="IR1027" s="12"/>
      <c r="IS1027" s="12"/>
      <c r="IT1027" s="12"/>
      <c r="IU1027" s="12"/>
      <c r="IV1027" s="12"/>
      <c r="IW1027" s="12"/>
      <c r="IX1027" s="12"/>
      <c r="IY1027" s="12"/>
      <c r="IZ1027" s="12"/>
      <c r="JA1027" s="12"/>
      <c r="JB1027" s="12"/>
      <c r="JC1027" s="12"/>
      <c r="JD1027" s="12"/>
      <c r="JE1027" s="12"/>
      <c r="JF1027" s="12"/>
      <c r="JG1027" s="12"/>
      <c r="JH1027" s="12"/>
      <c r="JI1027" s="12"/>
      <c r="JJ1027" s="12"/>
      <c r="JK1027" s="12"/>
      <c r="JL1027" s="12"/>
      <c r="JM1027" s="12"/>
      <c r="JN1027" s="12"/>
      <c r="JO1027" s="12"/>
      <c r="JP1027" s="12"/>
      <c r="JQ1027" s="12"/>
      <c r="JR1027" s="12"/>
      <c r="JS1027" s="12"/>
      <c r="JT1027" s="12"/>
      <c r="JU1027" s="12"/>
      <c r="JV1027" s="12"/>
      <c r="JW1027" s="12"/>
      <c r="JX1027" s="12"/>
      <c r="JY1027" s="12"/>
      <c r="JZ1027" s="12"/>
      <c r="KA1027" s="12"/>
      <c r="KB1027" s="12"/>
      <c r="KC1027" s="12"/>
      <c r="KD1027" s="12"/>
      <c r="KE1027" s="12"/>
      <c r="KF1027" s="12"/>
      <c r="KG1027" s="12"/>
      <c r="KH1027" s="12"/>
      <c r="KI1027" s="12"/>
      <c r="KJ1027" s="12"/>
      <c r="KK1027" s="12"/>
      <c r="KL1027" s="12"/>
      <c r="KM1027" s="12"/>
      <c r="KN1027" s="12"/>
      <c r="KO1027" s="12"/>
      <c r="KP1027" s="12"/>
      <c r="KQ1027" s="12"/>
      <c r="KR1027" s="12"/>
      <c r="KS1027" s="12"/>
      <c r="KT1027" s="12"/>
      <c r="KU1027" s="12"/>
      <c r="KV1027" s="12"/>
      <c r="KW1027" s="12"/>
      <c r="KX1027" s="12"/>
      <c r="KY1027" s="12"/>
      <c r="KZ1027" s="12"/>
      <c r="LA1027" s="12"/>
      <c r="LB1027" s="12"/>
      <c r="LC1027" s="12"/>
      <c r="LD1027" s="12"/>
      <c r="LE1027" s="12"/>
      <c r="LF1027" s="12"/>
      <c r="LG1027" s="12"/>
      <c r="LH1027" s="12"/>
      <c r="LI1027" s="12"/>
      <c r="LJ1027" s="12"/>
      <c r="LK1027" s="12"/>
      <c r="LL1027" s="12"/>
      <c r="LM1027" s="12"/>
      <c r="LN1027" s="12"/>
      <c r="LO1027" s="12"/>
      <c r="LP1027" s="12"/>
      <c r="LQ1027" s="12"/>
      <c r="LR1027" s="12"/>
      <c r="LS1027" s="12"/>
      <c r="LT1027" s="12"/>
      <c r="LU1027" s="12"/>
      <c r="LV1027" s="12"/>
      <c r="LW1027" s="12"/>
      <c r="LX1027" s="12"/>
      <c r="LY1027" s="12"/>
      <c r="LZ1027" s="12"/>
      <c r="MA1027" s="12"/>
      <c r="MB1027" s="12"/>
      <c r="MC1027" s="12"/>
      <c r="MD1027" s="12"/>
      <c r="ME1027" s="12"/>
      <c r="MF1027" s="12"/>
      <c r="MG1027" s="12"/>
      <c r="MH1027" s="12"/>
      <c r="MI1027" s="12"/>
      <c r="MJ1027" s="12"/>
      <c r="MK1027" s="12"/>
      <c r="ML1027" s="12"/>
      <c r="MM1027" s="12"/>
      <c r="MN1027" s="12"/>
      <c r="MO1027" s="12"/>
      <c r="MP1027" s="12"/>
      <c r="MQ1027" s="12"/>
      <c r="MR1027" s="12"/>
      <c r="MS1027" s="12"/>
      <c r="MT1027" s="12"/>
      <c r="MU1027" s="12"/>
      <c r="MV1027" s="12"/>
      <c r="MW1027" s="12"/>
      <c r="MX1027" s="12"/>
      <c r="MY1027" s="12"/>
      <c r="MZ1027" s="12"/>
      <c r="NA1027" s="12"/>
      <c r="NB1027" s="12"/>
      <c r="NC1027" s="12"/>
      <c r="ND1027" s="12"/>
      <c r="NE1027" s="12"/>
      <c r="NF1027" s="12"/>
      <c r="NG1027" s="12"/>
      <c r="NH1027" s="12"/>
      <c r="NI1027" s="12"/>
      <c r="NJ1027" s="12"/>
      <c r="NK1027" s="12"/>
      <c r="NL1027" s="12"/>
      <c r="NM1027" s="12"/>
      <c r="NN1027" s="12"/>
      <c r="NO1027" s="12"/>
      <c r="NP1027" s="12"/>
      <c r="NQ1027" s="12"/>
      <c r="NR1027" s="12"/>
      <c r="NS1027" s="12"/>
      <c r="NT1027" s="12"/>
      <c r="NU1027" s="12"/>
      <c r="NV1027" s="12"/>
      <c r="NW1027" s="12"/>
      <c r="NX1027" s="12"/>
      <c r="NY1027" s="12"/>
      <c r="NZ1027" s="12"/>
      <c r="OA1027" s="12"/>
      <c r="OB1027" s="12"/>
      <c r="OC1027" s="12"/>
      <c r="OD1027" s="12"/>
      <c r="OE1027" s="12"/>
      <c r="OF1027" s="12"/>
      <c r="OG1027" s="12"/>
      <c r="OH1027" s="12"/>
      <c r="OI1027" s="12"/>
      <c r="OJ1027" s="12"/>
      <c r="OK1027" s="12"/>
      <c r="OL1027" s="12"/>
      <c r="OM1027" s="12"/>
      <c r="ON1027" s="12"/>
      <c r="OO1027" s="12"/>
      <c r="OP1027" s="12"/>
      <c r="OQ1027" s="12"/>
      <c r="OR1027" s="12"/>
      <c r="OS1027" s="12"/>
      <c r="OT1027" s="12"/>
      <c r="OU1027" s="12"/>
      <c r="OV1027" s="12"/>
      <c r="OW1027" s="12"/>
      <c r="OX1027" s="12"/>
      <c r="OY1027" s="12"/>
      <c r="OZ1027" s="12"/>
      <c r="PA1027" s="12"/>
      <c r="PB1027" s="12"/>
      <c r="PC1027" s="12"/>
      <c r="PD1027" s="12"/>
      <c r="PE1027" s="12"/>
      <c r="PF1027" s="12"/>
      <c r="PG1027" s="12"/>
      <c r="PH1027" s="12"/>
      <c r="PI1027" s="12"/>
      <c r="PJ1027" s="12"/>
      <c r="PK1027" s="12"/>
      <c r="PL1027" s="12"/>
      <c r="PM1027" s="12"/>
      <c r="PN1027" s="12"/>
      <c r="PO1027" s="12"/>
      <c r="PP1027" s="12"/>
    </row>
    <row r="1028">
      <c r="A1028" s="452"/>
      <c r="B1028" s="45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  <c r="HT1028" s="12"/>
      <c r="HU1028" s="12"/>
      <c r="HV1028" s="12"/>
      <c r="HW1028" s="12"/>
      <c r="HX1028" s="12"/>
      <c r="HY1028" s="12"/>
      <c r="HZ1028" s="12"/>
      <c r="IA1028" s="12"/>
      <c r="IB1028" s="12"/>
      <c r="IC1028" s="12"/>
      <c r="ID1028" s="12"/>
      <c r="IE1028" s="12"/>
      <c r="IF1028" s="12"/>
      <c r="IG1028" s="12"/>
      <c r="IH1028" s="12"/>
      <c r="II1028" s="12"/>
      <c r="IJ1028" s="12"/>
      <c r="IK1028" s="12"/>
      <c r="IL1028" s="12"/>
      <c r="IM1028" s="12"/>
      <c r="IN1028" s="12"/>
      <c r="IO1028" s="12"/>
      <c r="IP1028" s="12"/>
      <c r="IQ1028" s="12"/>
      <c r="IR1028" s="12"/>
      <c r="IS1028" s="12"/>
      <c r="IT1028" s="12"/>
      <c r="IU1028" s="12"/>
      <c r="IV1028" s="12"/>
      <c r="IW1028" s="12"/>
      <c r="IX1028" s="12"/>
      <c r="IY1028" s="12"/>
      <c r="IZ1028" s="12"/>
      <c r="JA1028" s="12"/>
      <c r="JB1028" s="12"/>
      <c r="JC1028" s="12"/>
      <c r="JD1028" s="12"/>
      <c r="JE1028" s="12"/>
      <c r="JF1028" s="12"/>
      <c r="JG1028" s="12"/>
      <c r="JH1028" s="12"/>
      <c r="JI1028" s="12"/>
      <c r="JJ1028" s="12"/>
      <c r="JK1028" s="12"/>
      <c r="JL1028" s="12"/>
      <c r="JM1028" s="12"/>
      <c r="JN1028" s="12"/>
      <c r="JO1028" s="12"/>
      <c r="JP1028" s="12"/>
      <c r="JQ1028" s="12"/>
      <c r="JR1028" s="12"/>
      <c r="JS1028" s="12"/>
      <c r="JT1028" s="12"/>
      <c r="JU1028" s="12"/>
      <c r="JV1028" s="12"/>
      <c r="JW1028" s="12"/>
      <c r="JX1028" s="12"/>
      <c r="JY1028" s="12"/>
      <c r="JZ1028" s="12"/>
      <c r="KA1028" s="12"/>
      <c r="KB1028" s="12"/>
      <c r="KC1028" s="12"/>
      <c r="KD1028" s="12"/>
      <c r="KE1028" s="12"/>
      <c r="KF1028" s="12"/>
      <c r="KG1028" s="12"/>
      <c r="KH1028" s="12"/>
      <c r="KI1028" s="12"/>
      <c r="KJ1028" s="12"/>
      <c r="KK1028" s="12"/>
      <c r="KL1028" s="12"/>
      <c r="KM1028" s="12"/>
      <c r="KN1028" s="12"/>
      <c r="KO1028" s="12"/>
      <c r="KP1028" s="12"/>
      <c r="KQ1028" s="12"/>
      <c r="KR1028" s="12"/>
      <c r="KS1028" s="12"/>
      <c r="KT1028" s="12"/>
      <c r="KU1028" s="12"/>
      <c r="KV1028" s="12"/>
      <c r="KW1028" s="12"/>
      <c r="KX1028" s="12"/>
      <c r="KY1028" s="12"/>
      <c r="KZ1028" s="12"/>
      <c r="LA1028" s="12"/>
      <c r="LB1028" s="12"/>
      <c r="LC1028" s="12"/>
      <c r="LD1028" s="12"/>
      <c r="LE1028" s="12"/>
      <c r="LF1028" s="12"/>
      <c r="LG1028" s="12"/>
      <c r="LH1028" s="12"/>
      <c r="LI1028" s="12"/>
      <c r="LJ1028" s="12"/>
      <c r="LK1028" s="12"/>
      <c r="LL1028" s="12"/>
      <c r="LM1028" s="12"/>
      <c r="LN1028" s="12"/>
      <c r="LO1028" s="12"/>
      <c r="LP1028" s="12"/>
      <c r="LQ1028" s="12"/>
      <c r="LR1028" s="12"/>
      <c r="LS1028" s="12"/>
      <c r="LT1028" s="12"/>
      <c r="LU1028" s="12"/>
      <c r="LV1028" s="12"/>
      <c r="LW1028" s="12"/>
      <c r="LX1028" s="12"/>
      <c r="LY1028" s="12"/>
      <c r="LZ1028" s="12"/>
      <c r="MA1028" s="12"/>
      <c r="MB1028" s="12"/>
      <c r="MC1028" s="12"/>
      <c r="MD1028" s="12"/>
      <c r="ME1028" s="12"/>
      <c r="MF1028" s="12"/>
      <c r="MG1028" s="12"/>
      <c r="MH1028" s="12"/>
      <c r="MI1028" s="12"/>
      <c r="MJ1028" s="12"/>
      <c r="MK1028" s="12"/>
      <c r="ML1028" s="12"/>
      <c r="MM1028" s="12"/>
      <c r="MN1028" s="12"/>
      <c r="MO1028" s="12"/>
      <c r="MP1028" s="12"/>
      <c r="MQ1028" s="12"/>
      <c r="MR1028" s="12"/>
      <c r="MS1028" s="12"/>
      <c r="MT1028" s="12"/>
      <c r="MU1028" s="12"/>
      <c r="MV1028" s="12"/>
      <c r="MW1028" s="12"/>
      <c r="MX1028" s="12"/>
      <c r="MY1028" s="12"/>
      <c r="MZ1028" s="12"/>
      <c r="NA1028" s="12"/>
      <c r="NB1028" s="12"/>
      <c r="NC1028" s="12"/>
      <c r="ND1028" s="12"/>
      <c r="NE1028" s="12"/>
      <c r="NF1028" s="12"/>
      <c r="NG1028" s="12"/>
      <c r="NH1028" s="12"/>
      <c r="NI1028" s="12"/>
      <c r="NJ1028" s="12"/>
      <c r="NK1028" s="12"/>
      <c r="NL1028" s="12"/>
      <c r="NM1028" s="12"/>
      <c r="NN1028" s="12"/>
      <c r="NO1028" s="12"/>
      <c r="NP1028" s="12"/>
      <c r="NQ1028" s="12"/>
      <c r="NR1028" s="12"/>
      <c r="NS1028" s="12"/>
      <c r="NT1028" s="12"/>
      <c r="NU1028" s="12"/>
      <c r="NV1028" s="12"/>
      <c r="NW1028" s="12"/>
      <c r="NX1028" s="12"/>
      <c r="NY1028" s="12"/>
      <c r="NZ1028" s="12"/>
      <c r="OA1028" s="12"/>
      <c r="OB1028" s="12"/>
      <c r="OC1028" s="12"/>
      <c r="OD1028" s="12"/>
      <c r="OE1028" s="12"/>
      <c r="OF1028" s="12"/>
      <c r="OG1028" s="12"/>
      <c r="OH1028" s="12"/>
      <c r="OI1028" s="12"/>
      <c r="OJ1028" s="12"/>
      <c r="OK1028" s="12"/>
      <c r="OL1028" s="12"/>
      <c r="OM1028" s="12"/>
      <c r="ON1028" s="12"/>
      <c r="OO1028" s="12"/>
      <c r="OP1028" s="12"/>
      <c r="OQ1028" s="12"/>
      <c r="OR1028" s="12"/>
      <c r="OS1028" s="12"/>
      <c r="OT1028" s="12"/>
      <c r="OU1028" s="12"/>
      <c r="OV1028" s="12"/>
      <c r="OW1028" s="12"/>
      <c r="OX1028" s="12"/>
      <c r="OY1028" s="12"/>
      <c r="OZ1028" s="12"/>
      <c r="PA1028" s="12"/>
      <c r="PB1028" s="12"/>
      <c r="PC1028" s="12"/>
      <c r="PD1028" s="12"/>
      <c r="PE1028" s="12"/>
      <c r="PF1028" s="12"/>
      <c r="PG1028" s="12"/>
      <c r="PH1028" s="12"/>
      <c r="PI1028" s="12"/>
      <c r="PJ1028" s="12"/>
      <c r="PK1028" s="12"/>
      <c r="PL1028" s="12"/>
      <c r="PM1028" s="12"/>
      <c r="PN1028" s="12"/>
      <c r="PO1028" s="12"/>
      <c r="PP1028" s="12"/>
    </row>
    <row r="1029">
      <c r="A1029" s="452"/>
      <c r="B1029" s="45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  <c r="EP1029" s="12"/>
      <c r="EQ1029" s="12"/>
      <c r="ER1029" s="12"/>
      <c r="ES1029" s="12"/>
      <c r="ET1029" s="12"/>
      <c r="EU1029" s="12"/>
      <c r="EV1029" s="12"/>
      <c r="EW1029" s="12"/>
      <c r="EX1029" s="12"/>
      <c r="EY1029" s="12"/>
      <c r="EZ1029" s="12"/>
      <c r="FA1029" s="12"/>
      <c r="FB1029" s="12"/>
      <c r="FC1029" s="12"/>
      <c r="FD1029" s="12"/>
      <c r="FE1029" s="12"/>
      <c r="FF1029" s="12"/>
      <c r="FG1029" s="12"/>
      <c r="FH1029" s="12"/>
      <c r="FI1029" s="12"/>
      <c r="FJ1029" s="12"/>
      <c r="FK1029" s="12"/>
      <c r="FL1029" s="12"/>
      <c r="FM1029" s="12"/>
      <c r="FN1029" s="12"/>
      <c r="FO1029" s="12"/>
      <c r="FP1029" s="12"/>
      <c r="FQ1029" s="12"/>
      <c r="FR1029" s="12"/>
      <c r="FS1029" s="12"/>
      <c r="FT1029" s="12"/>
      <c r="FU1029" s="12"/>
      <c r="FV1029" s="12"/>
      <c r="FW1029" s="12"/>
      <c r="FX1029" s="12"/>
      <c r="FY1029" s="12"/>
      <c r="FZ1029" s="12"/>
      <c r="GA1029" s="12"/>
      <c r="GB1029" s="12"/>
      <c r="GC1029" s="12"/>
      <c r="GD1029" s="12"/>
      <c r="GE1029" s="12"/>
      <c r="GF1029" s="12"/>
      <c r="GG1029" s="12"/>
      <c r="GH1029" s="12"/>
      <c r="GI1029" s="12"/>
      <c r="GJ1029" s="12"/>
      <c r="GK1029" s="12"/>
      <c r="GL1029" s="12"/>
      <c r="GM1029" s="12"/>
      <c r="GN1029" s="12"/>
      <c r="GO1029" s="12"/>
      <c r="GP1029" s="12"/>
      <c r="GQ1029" s="12"/>
      <c r="GR1029" s="12"/>
      <c r="GS1029" s="12"/>
      <c r="GT1029" s="12"/>
      <c r="GU1029" s="12"/>
      <c r="GV1029" s="12"/>
      <c r="GW1029" s="12"/>
      <c r="GX1029" s="12"/>
      <c r="GY1029" s="12"/>
      <c r="GZ1029" s="12"/>
      <c r="HA1029" s="12"/>
      <c r="HB1029" s="12"/>
      <c r="HC1029" s="12"/>
      <c r="HD1029" s="12"/>
      <c r="HE1029" s="12"/>
      <c r="HF1029" s="12"/>
      <c r="HG1029" s="12"/>
      <c r="HH1029" s="12"/>
      <c r="HI1029" s="12"/>
      <c r="HJ1029" s="12"/>
      <c r="HK1029" s="12"/>
      <c r="HL1029" s="12"/>
      <c r="HM1029" s="12"/>
      <c r="HN1029" s="12"/>
      <c r="HO1029" s="12"/>
      <c r="HP1029" s="12"/>
      <c r="HQ1029" s="12"/>
      <c r="HR1029" s="12"/>
      <c r="HS1029" s="12"/>
      <c r="HT1029" s="12"/>
      <c r="HU1029" s="12"/>
      <c r="HV1029" s="12"/>
      <c r="HW1029" s="12"/>
      <c r="HX1029" s="12"/>
      <c r="HY1029" s="12"/>
      <c r="HZ1029" s="12"/>
      <c r="IA1029" s="12"/>
      <c r="IB1029" s="12"/>
      <c r="IC1029" s="12"/>
      <c r="ID1029" s="12"/>
      <c r="IE1029" s="12"/>
      <c r="IF1029" s="12"/>
      <c r="IG1029" s="12"/>
      <c r="IH1029" s="12"/>
      <c r="II1029" s="12"/>
      <c r="IJ1029" s="12"/>
      <c r="IK1029" s="12"/>
      <c r="IL1029" s="12"/>
      <c r="IM1029" s="12"/>
      <c r="IN1029" s="12"/>
      <c r="IO1029" s="12"/>
      <c r="IP1029" s="12"/>
      <c r="IQ1029" s="12"/>
      <c r="IR1029" s="12"/>
      <c r="IS1029" s="12"/>
      <c r="IT1029" s="12"/>
      <c r="IU1029" s="12"/>
      <c r="IV1029" s="12"/>
      <c r="IW1029" s="12"/>
      <c r="IX1029" s="12"/>
      <c r="IY1029" s="12"/>
      <c r="IZ1029" s="12"/>
      <c r="JA1029" s="12"/>
      <c r="JB1029" s="12"/>
      <c r="JC1029" s="12"/>
      <c r="JD1029" s="12"/>
      <c r="JE1029" s="12"/>
      <c r="JF1029" s="12"/>
      <c r="JG1029" s="12"/>
      <c r="JH1029" s="12"/>
      <c r="JI1029" s="12"/>
      <c r="JJ1029" s="12"/>
      <c r="JK1029" s="12"/>
      <c r="JL1029" s="12"/>
      <c r="JM1029" s="12"/>
      <c r="JN1029" s="12"/>
      <c r="JO1029" s="12"/>
      <c r="JP1029" s="12"/>
      <c r="JQ1029" s="12"/>
      <c r="JR1029" s="12"/>
      <c r="JS1029" s="12"/>
      <c r="JT1029" s="12"/>
      <c r="JU1029" s="12"/>
      <c r="JV1029" s="12"/>
      <c r="JW1029" s="12"/>
      <c r="JX1029" s="12"/>
      <c r="JY1029" s="12"/>
      <c r="JZ1029" s="12"/>
      <c r="KA1029" s="12"/>
      <c r="KB1029" s="12"/>
      <c r="KC1029" s="12"/>
      <c r="KD1029" s="12"/>
      <c r="KE1029" s="12"/>
      <c r="KF1029" s="12"/>
      <c r="KG1029" s="12"/>
      <c r="KH1029" s="12"/>
      <c r="KI1029" s="12"/>
      <c r="KJ1029" s="12"/>
      <c r="KK1029" s="12"/>
      <c r="KL1029" s="12"/>
      <c r="KM1029" s="12"/>
      <c r="KN1029" s="12"/>
      <c r="KO1029" s="12"/>
      <c r="KP1029" s="12"/>
      <c r="KQ1029" s="12"/>
      <c r="KR1029" s="12"/>
      <c r="KS1029" s="12"/>
      <c r="KT1029" s="12"/>
      <c r="KU1029" s="12"/>
      <c r="KV1029" s="12"/>
      <c r="KW1029" s="12"/>
      <c r="KX1029" s="12"/>
      <c r="KY1029" s="12"/>
      <c r="KZ1029" s="12"/>
      <c r="LA1029" s="12"/>
      <c r="LB1029" s="12"/>
      <c r="LC1029" s="12"/>
      <c r="LD1029" s="12"/>
      <c r="LE1029" s="12"/>
      <c r="LF1029" s="12"/>
      <c r="LG1029" s="12"/>
      <c r="LH1029" s="12"/>
      <c r="LI1029" s="12"/>
      <c r="LJ1029" s="12"/>
      <c r="LK1029" s="12"/>
      <c r="LL1029" s="12"/>
      <c r="LM1029" s="12"/>
      <c r="LN1029" s="12"/>
      <c r="LO1029" s="12"/>
      <c r="LP1029" s="12"/>
      <c r="LQ1029" s="12"/>
      <c r="LR1029" s="12"/>
      <c r="LS1029" s="12"/>
      <c r="LT1029" s="12"/>
      <c r="LU1029" s="12"/>
      <c r="LV1029" s="12"/>
      <c r="LW1029" s="12"/>
      <c r="LX1029" s="12"/>
      <c r="LY1029" s="12"/>
      <c r="LZ1029" s="12"/>
      <c r="MA1029" s="12"/>
      <c r="MB1029" s="12"/>
      <c r="MC1029" s="12"/>
      <c r="MD1029" s="12"/>
      <c r="ME1029" s="12"/>
      <c r="MF1029" s="12"/>
      <c r="MG1029" s="12"/>
      <c r="MH1029" s="12"/>
      <c r="MI1029" s="12"/>
      <c r="MJ1029" s="12"/>
      <c r="MK1029" s="12"/>
      <c r="ML1029" s="12"/>
      <c r="MM1029" s="12"/>
      <c r="MN1029" s="12"/>
      <c r="MO1029" s="12"/>
      <c r="MP1029" s="12"/>
      <c r="MQ1029" s="12"/>
      <c r="MR1029" s="12"/>
      <c r="MS1029" s="12"/>
      <c r="MT1029" s="12"/>
      <c r="MU1029" s="12"/>
      <c r="MV1029" s="12"/>
      <c r="MW1029" s="12"/>
      <c r="MX1029" s="12"/>
      <c r="MY1029" s="12"/>
      <c r="MZ1029" s="12"/>
      <c r="NA1029" s="12"/>
      <c r="NB1029" s="12"/>
      <c r="NC1029" s="12"/>
      <c r="ND1029" s="12"/>
      <c r="NE1029" s="12"/>
      <c r="NF1029" s="12"/>
      <c r="NG1029" s="12"/>
      <c r="NH1029" s="12"/>
      <c r="NI1029" s="12"/>
      <c r="NJ1029" s="12"/>
      <c r="NK1029" s="12"/>
      <c r="NL1029" s="12"/>
      <c r="NM1029" s="12"/>
      <c r="NN1029" s="12"/>
      <c r="NO1029" s="12"/>
      <c r="NP1029" s="12"/>
      <c r="NQ1029" s="12"/>
      <c r="NR1029" s="12"/>
      <c r="NS1029" s="12"/>
      <c r="NT1029" s="12"/>
      <c r="NU1029" s="12"/>
      <c r="NV1029" s="12"/>
      <c r="NW1029" s="12"/>
      <c r="NX1029" s="12"/>
      <c r="NY1029" s="12"/>
      <c r="NZ1029" s="12"/>
      <c r="OA1029" s="12"/>
      <c r="OB1029" s="12"/>
      <c r="OC1029" s="12"/>
      <c r="OD1029" s="12"/>
      <c r="OE1029" s="12"/>
      <c r="OF1029" s="12"/>
      <c r="OG1029" s="12"/>
      <c r="OH1029" s="12"/>
      <c r="OI1029" s="12"/>
      <c r="OJ1029" s="12"/>
      <c r="OK1029" s="12"/>
      <c r="OL1029" s="12"/>
      <c r="OM1029" s="12"/>
      <c r="ON1029" s="12"/>
      <c r="OO1029" s="12"/>
      <c r="OP1029" s="12"/>
      <c r="OQ1029" s="12"/>
      <c r="OR1029" s="12"/>
      <c r="OS1029" s="12"/>
      <c r="OT1029" s="12"/>
      <c r="OU1029" s="12"/>
      <c r="OV1029" s="12"/>
      <c r="OW1029" s="12"/>
      <c r="OX1029" s="12"/>
      <c r="OY1029" s="12"/>
      <c r="OZ1029" s="12"/>
      <c r="PA1029" s="12"/>
      <c r="PB1029" s="12"/>
      <c r="PC1029" s="12"/>
      <c r="PD1029" s="12"/>
      <c r="PE1029" s="12"/>
      <c r="PF1029" s="12"/>
      <c r="PG1029" s="12"/>
      <c r="PH1029" s="12"/>
      <c r="PI1029" s="12"/>
      <c r="PJ1029" s="12"/>
      <c r="PK1029" s="12"/>
      <c r="PL1029" s="12"/>
      <c r="PM1029" s="12"/>
      <c r="PN1029" s="12"/>
      <c r="PO1029" s="12"/>
      <c r="PP1029" s="12"/>
    </row>
    <row r="1030">
      <c r="A1030" s="452"/>
      <c r="B1030" s="45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V1030" s="12"/>
      <c r="HW1030" s="12"/>
      <c r="HX1030" s="12"/>
      <c r="HY1030" s="12"/>
      <c r="HZ1030" s="12"/>
      <c r="IA1030" s="12"/>
      <c r="IB1030" s="12"/>
      <c r="IC1030" s="12"/>
      <c r="ID1030" s="12"/>
      <c r="IE1030" s="12"/>
      <c r="IF1030" s="12"/>
      <c r="IG1030" s="12"/>
      <c r="IH1030" s="12"/>
      <c r="II1030" s="12"/>
      <c r="IJ1030" s="12"/>
      <c r="IK1030" s="12"/>
      <c r="IL1030" s="12"/>
      <c r="IM1030" s="12"/>
      <c r="IN1030" s="12"/>
      <c r="IO1030" s="12"/>
      <c r="IP1030" s="12"/>
      <c r="IQ1030" s="12"/>
      <c r="IR1030" s="12"/>
      <c r="IS1030" s="12"/>
      <c r="IT1030" s="12"/>
      <c r="IU1030" s="12"/>
      <c r="IV1030" s="12"/>
      <c r="IW1030" s="12"/>
      <c r="IX1030" s="12"/>
      <c r="IY1030" s="12"/>
      <c r="IZ1030" s="12"/>
      <c r="JA1030" s="12"/>
      <c r="JB1030" s="12"/>
      <c r="JC1030" s="12"/>
      <c r="JD1030" s="12"/>
      <c r="JE1030" s="12"/>
      <c r="JF1030" s="12"/>
      <c r="JG1030" s="12"/>
      <c r="JH1030" s="12"/>
      <c r="JI1030" s="12"/>
      <c r="JJ1030" s="12"/>
      <c r="JK1030" s="12"/>
      <c r="JL1030" s="12"/>
      <c r="JM1030" s="12"/>
      <c r="JN1030" s="12"/>
      <c r="JO1030" s="12"/>
      <c r="JP1030" s="12"/>
      <c r="JQ1030" s="12"/>
      <c r="JR1030" s="12"/>
      <c r="JS1030" s="12"/>
      <c r="JT1030" s="12"/>
      <c r="JU1030" s="12"/>
      <c r="JV1030" s="12"/>
      <c r="JW1030" s="12"/>
      <c r="JX1030" s="12"/>
      <c r="JY1030" s="12"/>
      <c r="JZ1030" s="12"/>
      <c r="KA1030" s="12"/>
      <c r="KB1030" s="12"/>
      <c r="KC1030" s="12"/>
      <c r="KD1030" s="12"/>
      <c r="KE1030" s="12"/>
      <c r="KF1030" s="12"/>
      <c r="KG1030" s="12"/>
      <c r="KH1030" s="12"/>
      <c r="KI1030" s="12"/>
      <c r="KJ1030" s="12"/>
      <c r="KK1030" s="12"/>
      <c r="KL1030" s="12"/>
      <c r="KM1030" s="12"/>
      <c r="KN1030" s="12"/>
      <c r="KO1030" s="12"/>
      <c r="KP1030" s="12"/>
      <c r="KQ1030" s="12"/>
      <c r="KR1030" s="12"/>
      <c r="KS1030" s="12"/>
      <c r="KT1030" s="12"/>
      <c r="KU1030" s="12"/>
      <c r="KV1030" s="12"/>
      <c r="KW1030" s="12"/>
      <c r="KX1030" s="12"/>
      <c r="KY1030" s="12"/>
      <c r="KZ1030" s="12"/>
      <c r="LA1030" s="12"/>
      <c r="LB1030" s="12"/>
      <c r="LC1030" s="12"/>
      <c r="LD1030" s="12"/>
      <c r="LE1030" s="12"/>
      <c r="LF1030" s="12"/>
      <c r="LG1030" s="12"/>
      <c r="LH1030" s="12"/>
      <c r="LI1030" s="12"/>
      <c r="LJ1030" s="12"/>
      <c r="LK1030" s="12"/>
      <c r="LL1030" s="12"/>
      <c r="LM1030" s="12"/>
      <c r="LN1030" s="12"/>
      <c r="LO1030" s="12"/>
      <c r="LP1030" s="12"/>
      <c r="LQ1030" s="12"/>
      <c r="LR1030" s="12"/>
      <c r="LS1030" s="12"/>
      <c r="LT1030" s="12"/>
      <c r="LU1030" s="12"/>
      <c r="LV1030" s="12"/>
      <c r="LW1030" s="12"/>
      <c r="LX1030" s="12"/>
      <c r="LY1030" s="12"/>
      <c r="LZ1030" s="12"/>
      <c r="MA1030" s="12"/>
      <c r="MB1030" s="12"/>
      <c r="MC1030" s="12"/>
      <c r="MD1030" s="12"/>
      <c r="ME1030" s="12"/>
      <c r="MF1030" s="12"/>
      <c r="MG1030" s="12"/>
      <c r="MH1030" s="12"/>
      <c r="MI1030" s="12"/>
      <c r="MJ1030" s="12"/>
      <c r="MK1030" s="12"/>
      <c r="ML1030" s="12"/>
      <c r="MM1030" s="12"/>
      <c r="MN1030" s="12"/>
      <c r="MO1030" s="12"/>
      <c r="MP1030" s="12"/>
      <c r="MQ1030" s="12"/>
      <c r="MR1030" s="12"/>
      <c r="MS1030" s="12"/>
      <c r="MT1030" s="12"/>
      <c r="MU1030" s="12"/>
      <c r="MV1030" s="12"/>
      <c r="MW1030" s="12"/>
      <c r="MX1030" s="12"/>
      <c r="MY1030" s="12"/>
      <c r="MZ1030" s="12"/>
      <c r="NA1030" s="12"/>
      <c r="NB1030" s="12"/>
      <c r="NC1030" s="12"/>
      <c r="ND1030" s="12"/>
      <c r="NE1030" s="12"/>
      <c r="NF1030" s="12"/>
      <c r="NG1030" s="12"/>
      <c r="NH1030" s="12"/>
      <c r="NI1030" s="12"/>
      <c r="NJ1030" s="12"/>
      <c r="NK1030" s="12"/>
      <c r="NL1030" s="12"/>
      <c r="NM1030" s="12"/>
      <c r="NN1030" s="12"/>
      <c r="NO1030" s="12"/>
      <c r="NP1030" s="12"/>
      <c r="NQ1030" s="12"/>
      <c r="NR1030" s="12"/>
      <c r="NS1030" s="12"/>
      <c r="NT1030" s="12"/>
      <c r="NU1030" s="12"/>
      <c r="NV1030" s="12"/>
      <c r="NW1030" s="12"/>
      <c r="NX1030" s="12"/>
      <c r="NY1030" s="12"/>
      <c r="NZ1030" s="12"/>
      <c r="OA1030" s="12"/>
      <c r="OB1030" s="12"/>
      <c r="OC1030" s="12"/>
      <c r="OD1030" s="12"/>
      <c r="OE1030" s="12"/>
      <c r="OF1030" s="12"/>
      <c r="OG1030" s="12"/>
      <c r="OH1030" s="12"/>
      <c r="OI1030" s="12"/>
      <c r="OJ1030" s="12"/>
      <c r="OK1030" s="12"/>
      <c r="OL1030" s="12"/>
      <c r="OM1030" s="12"/>
      <c r="ON1030" s="12"/>
      <c r="OO1030" s="12"/>
      <c r="OP1030" s="12"/>
      <c r="OQ1030" s="12"/>
      <c r="OR1030" s="12"/>
      <c r="OS1030" s="12"/>
      <c r="OT1030" s="12"/>
      <c r="OU1030" s="12"/>
      <c r="OV1030" s="12"/>
      <c r="OW1030" s="12"/>
      <c r="OX1030" s="12"/>
      <c r="OY1030" s="12"/>
      <c r="OZ1030" s="12"/>
      <c r="PA1030" s="12"/>
      <c r="PB1030" s="12"/>
      <c r="PC1030" s="12"/>
      <c r="PD1030" s="12"/>
      <c r="PE1030" s="12"/>
      <c r="PF1030" s="12"/>
      <c r="PG1030" s="12"/>
      <c r="PH1030" s="12"/>
      <c r="PI1030" s="12"/>
      <c r="PJ1030" s="12"/>
      <c r="PK1030" s="12"/>
      <c r="PL1030" s="12"/>
      <c r="PM1030" s="12"/>
      <c r="PN1030" s="12"/>
      <c r="PO1030" s="12"/>
      <c r="PP1030" s="12"/>
    </row>
    <row r="1031">
      <c r="A1031" s="452"/>
      <c r="B1031" s="45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  <c r="HN1031" s="12"/>
      <c r="HO1031" s="12"/>
      <c r="HP1031" s="12"/>
      <c r="HQ1031" s="12"/>
      <c r="HR1031" s="12"/>
      <c r="HS1031" s="12"/>
      <c r="HT1031" s="12"/>
      <c r="HU1031" s="12"/>
      <c r="HV1031" s="12"/>
      <c r="HW1031" s="12"/>
      <c r="HX1031" s="12"/>
      <c r="HY1031" s="12"/>
      <c r="HZ1031" s="12"/>
      <c r="IA1031" s="12"/>
      <c r="IB1031" s="12"/>
      <c r="IC1031" s="12"/>
      <c r="ID1031" s="12"/>
      <c r="IE1031" s="12"/>
      <c r="IF1031" s="12"/>
      <c r="IG1031" s="12"/>
      <c r="IH1031" s="12"/>
      <c r="II1031" s="12"/>
      <c r="IJ1031" s="12"/>
      <c r="IK1031" s="12"/>
      <c r="IL1031" s="12"/>
      <c r="IM1031" s="12"/>
      <c r="IN1031" s="12"/>
      <c r="IO1031" s="12"/>
      <c r="IP1031" s="12"/>
      <c r="IQ1031" s="12"/>
      <c r="IR1031" s="12"/>
      <c r="IS1031" s="12"/>
      <c r="IT1031" s="12"/>
      <c r="IU1031" s="12"/>
      <c r="IV1031" s="12"/>
      <c r="IW1031" s="12"/>
      <c r="IX1031" s="12"/>
      <c r="IY1031" s="12"/>
      <c r="IZ1031" s="12"/>
      <c r="JA1031" s="12"/>
      <c r="JB1031" s="12"/>
      <c r="JC1031" s="12"/>
      <c r="JD1031" s="12"/>
      <c r="JE1031" s="12"/>
      <c r="JF1031" s="12"/>
      <c r="JG1031" s="12"/>
      <c r="JH1031" s="12"/>
      <c r="JI1031" s="12"/>
      <c r="JJ1031" s="12"/>
      <c r="JK1031" s="12"/>
      <c r="JL1031" s="12"/>
      <c r="JM1031" s="12"/>
      <c r="JN1031" s="12"/>
      <c r="JO1031" s="12"/>
      <c r="JP1031" s="12"/>
      <c r="JQ1031" s="12"/>
      <c r="JR1031" s="12"/>
      <c r="JS1031" s="12"/>
      <c r="JT1031" s="12"/>
      <c r="JU1031" s="12"/>
      <c r="JV1031" s="12"/>
      <c r="JW1031" s="12"/>
      <c r="JX1031" s="12"/>
      <c r="JY1031" s="12"/>
      <c r="JZ1031" s="12"/>
      <c r="KA1031" s="12"/>
      <c r="KB1031" s="12"/>
      <c r="KC1031" s="12"/>
      <c r="KD1031" s="12"/>
      <c r="KE1031" s="12"/>
      <c r="KF1031" s="12"/>
      <c r="KG1031" s="12"/>
      <c r="KH1031" s="12"/>
      <c r="KI1031" s="12"/>
      <c r="KJ1031" s="12"/>
      <c r="KK1031" s="12"/>
      <c r="KL1031" s="12"/>
      <c r="KM1031" s="12"/>
      <c r="KN1031" s="12"/>
      <c r="KO1031" s="12"/>
      <c r="KP1031" s="12"/>
      <c r="KQ1031" s="12"/>
      <c r="KR1031" s="12"/>
      <c r="KS1031" s="12"/>
      <c r="KT1031" s="12"/>
      <c r="KU1031" s="12"/>
      <c r="KV1031" s="12"/>
      <c r="KW1031" s="12"/>
      <c r="KX1031" s="12"/>
      <c r="KY1031" s="12"/>
      <c r="KZ1031" s="12"/>
      <c r="LA1031" s="12"/>
      <c r="LB1031" s="12"/>
      <c r="LC1031" s="12"/>
      <c r="LD1031" s="12"/>
      <c r="LE1031" s="12"/>
      <c r="LF1031" s="12"/>
      <c r="LG1031" s="12"/>
      <c r="LH1031" s="12"/>
      <c r="LI1031" s="12"/>
      <c r="LJ1031" s="12"/>
      <c r="LK1031" s="12"/>
      <c r="LL1031" s="12"/>
      <c r="LM1031" s="12"/>
      <c r="LN1031" s="12"/>
      <c r="LO1031" s="12"/>
      <c r="LP1031" s="12"/>
      <c r="LQ1031" s="12"/>
      <c r="LR1031" s="12"/>
      <c r="LS1031" s="12"/>
      <c r="LT1031" s="12"/>
      <c r="LU1031" s="12"/>
      <c r="LV1031" s="12"/>
      <c r="LW1031" s="12"/>
      <c r="LX1031" s="12"/>
      <c r="LY1031" s="12"/>
      <c r="LZ1031" s="12"/>
      <c r="MA1031" s="12"/>
      <c r="MB1031" s="12"/>
      <c r="MC1031" s="12"/>
      <c r="MD1031" s="12"/>
      <c r="ME1031" s="12"/>
      <c r="MF1031" s="12"/>
      <c r="MG1031" s="12"/>
      <c r="MH1031" s="12"/>
      <c r="MI1031" s="12"/>
      <c r="MJ1031" s="12"/>
      <c r="MK1031" s="12"/>
      <c r="ML1031" s="12"/>
      <c r="MM1031" s="12"/>
      <c r="MN1031" s="12"/>
      <c r="MO1031" s="12"/>
      <c r="MP1031" s="12"/>
      <c r="MQ1031" s="12"/>
      <c r="MR1031" s="12"/>
      <c r="MS1031" s="12"/>
      <c r="MT1031" s="12"/>
      <c r="MU1031" s="12"/>
      <c r="MV1031" s="12"/>
      <c r="MW1031" s="12"/>
      <c r="MX1031" s="12"/>
      <c r="MY1031" s="12"/>
      <c r="MZ1031" s="12"/>
      <c r="NA1031" s="12"/>
      <c r="NB1031" s="12"/>
      <c r="NC1031" s="12"/>
      <c r="ND1031" s="12"/>
      <c r="NE1031" s="12"/>
      <c r="NF1031" s="12"/>
      <c r="NG1031" s="12"/>
      <c r="NH1031" s="12"/>
      <c r="NI1031" s="12"/>
      <c r="NJ1031" s="12"/>
      <c r="NK1031" s="12"/>
      <c r="NL1031" s="12"/>
      <c r="NM1031" s="12"/>
      <c r="NN1031" s="12"/>
      <c r="NO1031" s="12"/>
      <c r="NP1031" s="12"/>
      <c r="NQ1031" s="12"/>
      <c r="NR1031" s="12"/>
      <c r="NS1031" s="12"/>
      <c r="NT1031" s="12"/>
      <c r="NU1031" s="12"/>
      <c r="NV1031" s="12"/>
      <c r="NW1031" s="12"/>
      <c r="NX1031" s="12"/>
      <c r="NY1031" s="12"/>
      <c r="NZ1031" s="12"/>
      <c r="OA1031" s="12"/>
      <c r="OB1031" s="12"/>
      <c r="OC1031" s="12"/>
      <c r="OD1031" s="12"/>
      <c r="OE1031" s="12"/>
      <c r="OF1031" s="12"/>
      <c r="OG1031" s="12"/>
      <c r="OH1031" s="12"/>
      <c r="OI1031" s="12"/>
      <c r="OJ1031" s="12"/>
      <c r="OK1031" s="12"/>
      <c r="OL1031" s="12"/>
      <c r="OM1031" s="12"/>
      <c r="ON1031" s="12"/>
      <c r="OO1031" s="12"/>
      <c r="OP1031" s="12"/>
      <c r="OQ1031" s="12"/>
      <c r="OR1031" s="12"/>
      <c r="OS1031" s="12"/>
      <c r="OT1031" s="12"/>
      <c r="OU1031" s="12"/>
      <c r="OV1031" s="12"/>
      <c r="OW1031" s="12"/>
      <c r="OX1031" s="12"/>
      <c r="OY1031" s="12"/>
      <c r="OZ1031" s="12"/>
      <c r="PA1031" s="12"/>
      <c r="PB1031" s="12"/>
      <c r="PC1031" s="12"/>
      <c r="PD1031" s="12"/>
      <c r="PE1031" s="12"/>
      <c r="PF1031" s="12"/>
      <c r="PG1031" s="12"/>
      <c r="PH1031" s="12"/>
      <c r="PI1031" s="12"/>
      <c r="PJ1031" s="12"/>
      <c r="PK1031" s="12"/>
      <c r="PL1031" s="12"/>
      <c r="PM1031" s="12"/>
      <c r="PN1031" s="12"/>
      <c r="PO1031" s="12"/>
      <c r="PP1031" s="12"/>
    </row>
    <row r="1032">
      <c r="A1032" s="452"/>
      <c r="B1032" s="45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/>
      <c r="EQ1032" s="12"/>
      <c r="ER1032" s="12"/>
      <c r="ES1032" s="12"/>
      <c r="ET1032" s="12"/>
      <c r="EU1032" s="12"/>
      <c r="EV1032" s="12"/>
      <c r="EW1032" s="12"/>
      <c r="EX1032" s="12"/>
      <c r="EY1032" s="12"/>
      <c r="EZ1032" s="12"/>
      <c r="FA1032" s="12"/>
      <c r="FB1032" s="12"/>
      <c r="FC1032" s="12"/>
      <c r="FD1032" s="12"/>
      <c r="FE1032" s="12"/>
      <c r="FF1032" s="12"/>
      <c r="FG1032" s="12"/>
      <c r="FH1032" s="12"/>
      <c r="FI1032" s="12"/>
      <c r="FJ1032" s="12"/>
      <c r="FK1032" s="12"/>
      <c r="FL1032" s="12"/>
      <c r="FM1032" s="12"/>
      <c r="FN1032" s="12"/>
      <c r="FO1032" s="12"/>
      <c r="FP1032" s="12"/>
      <c r="FQ1032" s="12"/>
      <c r="FR1032" s="12"/>
      <c r="FS1032" s="12"/>
      <c r="FT1032" s="12"/>
      <c r="FU1032" s="12"/>
      <c r="FV1032" s="12"/>
      <c r="FW1032" s="12"/>
      <c r="FX1032" s="12"/>
      <c r="FY1032" s="12"/>
      <c r="FZ1032" s="12"/>
      <c r="GA1032" s="12"/>
      <c r="GB1032" s="12"/>
      <c r="GC1032" s="12"/>
      <c r="GD1032" s="12"/>
      <c r="GE1032" s="12"/>
      <c r="GF1032" s="12"/>
      <c r="GG1032" s="12"/>
      <c r="GH1032" s="12"/>
      <c r="GI1032" s="12"/>
      <c r="GJ1032" s="12"/>
      <c r="GK1032" s="12"/>
      <c r="GL1032" s="12"/>
      <c r="GM1032" s="12"/>
      <c r="GN1032" s="12"/>
      <c r="GO1032" s="12"/>
      <c r="GP1032" s="12"/>
      <c r="GQ1032" s="12"/>
      <c r="GR1032" s="12"/>
      <c r="GS1032" s="12"/>
      <c r="GT1032" s="12"/>
      <c r="GU1032" s="12"/>
      <c r="GV1032" s="12"/>
      <c r="GW1032" s="12"/>
      <c r="GX1032" s="12"/>
      <c r="GY1032" s="12"/>
      <c r="GZ1032" s="12"/>
      <c r="HA1032" s="12"/>
      <c r="HB1032" s="12"/>
      <c r="HC1032" s="12"/>
      <c r="HD1032" s="12"/>
      <c r="HE1032" s="12"/>
      <c r="HF1032" s="12"/>
      <c r="HG1032" s="12"/>
      <c r="HH1032" s="12"/>
      <c r="HI1032" s="12"/>
      <c r="HJ1032" s="12"/>
      <c r="HK1032" s="12"/>
      <c r="HL1032" s="12"/>
      <c r="HM1032" s="12"/>
      <c r="HN1032" s="12"/>
      <c r="HO1032" s="12"/>
      <c r="HP1032" s="12"/>
      <c r="HQ1032" s="12"/>
      <c r="HR1032" s="12"/>
      <c r="HS1032" s="12"/>
      <c r="HT1032" s="12"/>
      <c r="HU1032" s="12"/>
      <c r="HV1032" s="12"/>
      <c r="HW1032" s="12"/>
      <c r="HX1032" s="12"/>
      <c r="HY1032" s="12"/>
      <c r="HZ1032" s="12"/>
      <c r="IA1032" s="12"/>
      <c r="IB1032" s="12"/>
      <c r="IC1032" s="12"/>
      <c r="ID1032" s="12"/>
      <c r="IE1032" s="12"/>
      <c r="IF1032" s="12"/>
      <c r="IG1032" s="12"/>
      <c r="IH1032" s="12"/>
      <c r="II1032" s="12"/>
      <c r="IJ1032" s="12"/>
      <c r="IK1032" s="12"/>
      <c r="IL1032" s="12"/>
      <c r="IM1032" s="12"/>
      <c r="IN1032" s="12"/>
      <c r="IO1032" s="12"/>
      <c r="IP1032" s="12"/>
      <c r="IQ1032" s="12"/>
      <c r="IR1032" s="12"/>
      <c r="IS1032" s="12"/>
      <c r="IT1032" s="12"/>
      <c r="IU1032" s="12"/>
      <c r="IV1032" s="12"/>
      <c r="IW1032" s="12"/>
      <c r="IX1032" s="12"/>
      <c r="IY1032" s="12"/>
      <c r="IZ1032" s="12"/>
      <c r="JA1032" s="12"/>
      <c r="JB1032" s="12"/>
      <c r="JC1032" s="12"/>
      <c r="JD1032" s="12"/>
      <c r="JE1032" s="12"/>
      <c r="JF1032" s="12"/>
      <c r="JG1032" s="12"/>
      <c r="JH1032" s="12"/>
      <c r="JI1032" s="12"/>
      <c r="JJ1032" s="12"/>
      <c r="JK1032" s="12"/>
      <c r="JL1032" s="12"/>
      <c r="JM1032" s="12"/>
      <c r="JN1032" s="12"/>
      <c r="JO1032" s="12"/>
      <c r="JP1032" s="12"/>
      <c r="JQ1032" s="12"/>
      <c r="JR1032" s="12"/>
      <c r="JS1032" s="12"/>
      <c r="JT1032" s="12"/>
      <c r="JU1032" s="12"/>
      <c r="JV1032" s="12"/>
      <c r="JW1032" s="12"/>
      <c r="JX1032" s="12"/>
      <c r="JY1032" s="12"/>
      <c r="JZ1032" s="12"/>
      <c r="KA1032" s="12"/>
      <c r="KB1032" s="12"/>
      <c r="KC1032" s="12"/>
      <c r="KD1032" s="12"/>
      <c r="KE1032" s="12"/>
      <c r="KF1032" s="12"/>
      <c r="KG1032" s="12"/>
      <c r="KH1032" s="12"/>
      <c r="KI1032" s="12"/>
      <c r="KJ1032" s="12"/>
      <c r="KK1032" s="12"/>
      <c r="KL1032" s="12"/>
      <c r="KM1032" s="12"/>
      <c r="KN1032" s="12"/>
      <c r="KO1032" s="12"/>
      <c r="KP1032" s="12"/>
      <c r="KQ1032" s="12"/>
      <c r="KR1032" s="12"/>
      <c r="KS1032" s="12"/>
      <c r="KT1032" s="12"/>
      <c r="KU1032" s="12"/>
      <c r="KV1032" s="12"/>
      <c r="KW1032" s="12"/>
      <c r="KX1032" s="12"/>
      <c r="KY1032" s="12"/>
      <c r="KZ1032" s="12"/>
      <c r="LA1032" s="12"/>
      <c r="LB1032" s="12"/>
      <c r="LC1032" s="12"/>
      <c r="LD1032" s="12"/>
      <c r="LE1032" s="12"/>
      <c r="LF1032" s="12"/>
      <c r="LG1032" s="12"/>
      <c r="LH1032" s="12"/>
      <c r="LI1032" s="12"/>
      <c r="LJ1032" s="12"/>
      <c r="LK1032" s="12"/>
      <c r="LL1032" s="12"/>
      <c r="LM1032" s="12"/>
      <c r="LN1032" s="12"/>
      <c r="LO1032" s="12"/>
      <c r="LP1032" s="12"/>
      <c r="LQ1032" s="12"/>
      <c r="LR1032" s="12"/>
      <c r="LS1032" s="12"/>
      <c r="LT1032" s="12"/>
      <c r="LU1032" s="12"/>
      <c r="LV1032" s="12"/>
      <c r="LW1032" s="12"/>
      <c r="LX1032" s="12"/>
      <c r="LY1032" s="12"/>
      <c r="LZ1032" s="12"/>
      <c r="MA1032" s="12"/>
      <c r="MB1032" s="12"/>
      <c r="MC1032" s="12"/>
      <c r="MD1032" s="12"/>
      <c r="ME1032" s="12"/>
      <c r="MF1032" s="12"/>
      <c r="MG1032" s="12"/>
      <c r="MH1032" s="12"/>
      <c r="MI1032" s="12"/>
      <c r="MJ1032" s="12"/>
      <c r="MK1032" s="12"/>
      <c r="ML1032" s="12"/>
      <c r="MM1032" s="12"/>
      <c r="MN1032" s="12"/>
      <c r="MO1032" s="12"/>
      <c r="MP1032" s="12"/>
      <c r="MQ1032" s="12"/>
      <c r="MR1032" s="12"/>
      <c r="MS1032" s="12"/>
      <c r="MT1032" s="12"/>
      <c r="MU1032" s="12"/>
      <c r="MV1032" s="12"/>
      <c r="MW1032" s="12"/>
      <c r="MX1032" s="12"/>
      <c r="MY1032" s="12"/>
      <c r="MZ1032" s="12"/>
      <c r="NA1032" s="12"/>
      <c r="NB1032" s="12"/>
      <c r="NC1032" s="12"/>
      <c r="ND1032" s="12"/>
      <c r="NE1032" s="12"/>
      <c r="NF1032" s="12"/>
      <c r="NG1032" s="12"/>
      <c r="NH1032" s="12"/>
      <c r="NI1032" s="12"/>
      <c r="NJ1032" s="12"/>
      <c r="NK1032" s="12"/>
      <c r="NL1032" s="12"/>
      <c r="NM1032" s="12"/>
      <c r="NN1032" s="12"/>
      <c r="NO1032" s="12"/>
      <c r="NP1032" s="12"/>
      <c r="NQ1032" s="12"/>
      <c r="NR1032" s="12"/>
      <c r="NS1032" s="12"/>
      <c r="NT1032" s="12"/>
      <c r="NU1032" s="12"/>
      <c r="NV1032" s="12"/>
      <c r="NW1032" s="12"/>
      <c r="NX1032" s="12"/>
      <c r="NY1032" s="12"/>
      <c r="NZ1032" s="12"/>
      <c r="OA1032" s="12"/>
      <c r="OB1032" s="12"/>
      <c r="OC1032" s="12"/>
      <c r="OD1032" s="12"/>
      <c r="OE1032" s="12"/>
      <c r="OF1032" s="12"/>
      <c r="OG1032" s="12"/>
      <c r="OH1032" s="12"/>
      <c r="OI1032" s="12"/>
      <c r="OJ1032" s="12"/>
      <c r="OK1032" s="12"/>
      <c r="OL1032" s="12"/>
      <c r="OM1032" s="12"/>
      <c r="ON1032" s="12"/>
      <c r="OO1032" s="12"/>
      <c r="OP1032" s="12"/>
      <c r="OQ1032" s="12"/>
      <c r="OR1032" s="12"/>
      <c r="OS1032" s="12"/>
      <c r="OT1032" s="12"/>
      <c r="OU1032" s="12"/>
      <c r="OV1032" s="12"/>
      <c r="OW1032" s="12"/>
      <c r="OX1032" s="12"/>
      <c r="OY1032" s="12"/>
      <c r="OZ1032" s="12"/>
      <c r="PA1032" s="12"/>
      <c r="PB1032" s="12"/>
      <c r="PC1032" s="12"/>
      <c r="PD1032" s="12"/>
      <c r="PE1032" s="12"/>
      <c r="PF1032" s="12"/>
      <c r="PG1032" s="12"/>
      <c r="PH1032" s="12"/>
      <c r="PI1032" s="12"/>
      <c r="PJ1032" s="12"/>
      <c r="PK1032" s="12"/>
      <c r="PL1032" s="12"/>
      <c r="PM1032" s="12"/>
      <c r="PN1032" s="12"/>
      <c r="PO1032" s="12"/>
      <c r="PP1032" s="12"/>
    </row>
    <row r="1033">
      <c r="A1033" s="452"/>
      <c r="B1033" s="45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  <c r="ED1033" s="12"/>
      <c r="EE1033" s="12"/>
      <c r="EF1033" s="12"/>
      <c r="EG1033" s="12"/>
      <c r="EH1033" s="12"/>
      <c r="EI1033" s="12"/>
      <c r="EJ1033" s="12"/>
      <c r="EK1033" s="12"/>
      <c r="EL1033" s="12"/>
      <c r="EM1033" s="12"/>
      <c r="EN1033" s="12"/>
      <c r="EO1033" s="12"/>
      <c r="EP1033" s="12"/>
      <c r="EQ1033" s="12"/>
      <c r="ER1033" s="12"/>
      <c r="ES1033" s="12"/>
      <c r="ET1033" s="12"/>
      <c r="EU1033" s="12"/>
      <c r="EV1033" s="12"/>
      <c r="EW1033" s="12"/>
      <c r="EX1033" s="12"/>
      <c r="EY1033" s="12"/>
      <c r="EZ1033" s="12"/>
      <c r="FA1033" s="12"/>
      <c r="FB1033" s="12"/>
      <c r="FC1033" s="12"/>
      <c r="FD1033" s="12"/>
      <c r="FE1033" s="12"/>
      <c r="FF1033" s="12"/>
      <c r="FG1033" s="12"/>
      <c r="FH1033" s="12"/>
      <c r="FI1033" s="12"/>
      <c r="FJ1033" s="12"/>
      <c r="FK1033" s="12"/>
      <c r="FL1033" s="12"/>
      <c r="FM1033" s="12"/>
      <c r="FN1033" s="12"/>
      <c r="FO1033" s="12"/>
      <c r="FP1033" s="12"/>
      <c r="FQ1033" s="12"/>
      <c r="FR1033" s="12"/>
      <c r="FS1033" s="12"/>
      <c r="FT1033" s="12"/>
      <c r="FU1033" s="12"/>
      <c r="FV1033" s="12"/>
      <c r="FW1033" s="12"/>
      <c r="FX1033" s="12"/>
      <c r="FY1033" s="12"/>
      <c r="FZ1033" s="12"/>
      <c r="GA1033" s="12"/>
      <c r="GB1033" s="12"/>
      <c r="GC1033" s="12"/>
      <c r="GD1033" s="12"/>
      <c r="GE1033" s="12"/>
      <c r="GF1033" s="12"/>
      <c r="GG1033" s="12"/>
      <c r="GH1033" s="12"/>
      <c r="GI1033" s="12"/>
      <c r="GJ1033" s="12"/>
      <c r="GK1033" s="12"/>
      <c r="GL1033" s="12"/>
      <c r="GM1033" s="12"/>
      <c r="GN1033" s="12"/>
      <c r="GO1033" s="12"/>
      <c r="GP1033" s="12"/>
      <c r="GQ1033" s="12"/>
      <c r="GR1033" s="12"/>
      <c r="GS1033" s="12"/>
      <c r="GT1033" s="12"/>
      <c r="GU1033" s="12"/>
      <c r="GV1033" s="12"/>
      <c r="GW1033" s="12"/>
      <c r="GX1033" s="12"/>
      <c r="GY1033" s="12"/>
      <c r="GZ1033" s="12"/>
      <c r="HA1033" s="12"/>
      <c r="HB1033" s="12"/>
      <c r="HC1033" s="12"/>
      <c r="HD1033" s="12"/>
      <c r="HE1033" s="12"/>
      <c r="HF1033" s="12"/>
      <c r="HG1033" s="12"/>
      <c r="HH1033" s="12"/>
      <c r="HI1033" s="12"/>
      <c r="HJ1033" s="12"/>
      <c r="HK1033" s="12"/>
      <c r="HL1033" s="12"/>
      <c r="HM1033" s="12"/>
      <c r="HN1033" s="12"/>
      <c r="HO1033" s="12"/>
      <c r="HP1033" s="12"/>
      <c r="HQ1033" s="12"/>
      <c r="HR1033" s="12"/>
      <c r="HS1033" s="12"/>
      <c r="HT1033" s="12"/>
      <c r="HU1033" s="12"/>
      <c r="HV1033" s="12"/>
      <c r="HW1033" s="12"/>
      <c r="HX1033" s="12"/>
      <c r="HY1033" s="12"/>
      <c r="HZ1033" s="12"/>
      <c r="IA1033" s="12"/>
      <c r="IB1033" s="12"/>
      <c r="IC1033" s="12"/>
      <c r="ID1033" s="12"/>
      <c r="IE1033" s="12"/>
      <c r="IF1033" s="12"/>
      <c r="IG1033" s="12"/>
      <c r="IH1033" s="12"/>
      <c r="II1033" s="12"/>
      <c r="IJ1033" s="12"/>
      <c r="IK1033" s="12"/>
      <c r="IL1033" s="12"/>
      <c r="IM1033" s="12"/>
      <c r="IN1033" s="12"/>
      <c r="IO1033" s="12"/>
      <c r="IP1033" s="12"/>
      <c r="IQ1033" s="12"/>
      <c r="IR1033" s="12"/>
      <c r="IS1033" s="12"/>
      <c r="IT1033" s="12"/>
      <c r="IU1033" s="12"/>
      <c r="IV1033" s="12"/>
      <c r="IW1033" s="12"/>
      <c r="IX1033" s="12"/>
      <c r="IY1033" s="12"/>
      <c r="IZ1033" s="12"/>
      <c r="JA1033" s="12"/>
      <c r="JB1033" s="12"/>
      <c r="JC1033" s="12"/>
      <c r="JD1033" s="12"/>
      <c r="JE1033" s="12"/>
      <c r="JF1033" s="12"/>
      <c r="JG1033" s="12"/>
      <c r="JH1033" s="12"/>
      <c r="JI1033" s="12"/>
      <c r="JJ1033" s="12"/>
      <c r="JK1033" s="12"/>
      <c r="JL1033" s="12"/>
      <c r="JM1033" s="12"/>
      <c r="JN1033" s="12"/>
      <c r="JO1033" s="12"/>
      <c r="JP1033" s="12"/>
      <c r="JQ1033" s="12"/>
      <c r="JR1033" s="12"/>
      <c r="JS1033" s="12"/>
      <c r="JT1033" s="12"/>
      <c r="JU1033" s="12"/>
      <c r="JV1033" s="12"/>
      <c r="JW1033" s="12"/>
      <c r="JX1033" s="12"/>
      <c r="JY1033" s="12"/>
      <c r="JZ1033" s="12"/>
      <c r="KA1033" s="12"/>
      <c r="KB1033" s="12"/>
      <c r="KC1033" s="12"/>
      <c r="KD1033" s="12"/>
      <c r="KE1033" s="12"/>
      <c r="KF1033" s="12"/>
      <c r="KG1033" s="12"/>
      <c r="KH1033" s="12"/>
      <c r="KI1033" s="12"/>
      <c r="KJ1033" s="12"/>
      <c r="KK1033" s="12"/>
      <c r="KL1033" s="12"/>
      <c r="KM1033" s="12"/>
      <c r="KN1033" s="12"/>
      <c r="KO1033" s="12"/>
      <c r="KP1033" s="12"/>
      <c r="KQ1033" s="12"/>
      <c r="KR1033" s="12"/>
      <c r="KS1033" s="12"/>
      <c r="KT1033" s="12"/>
      <c r="KU1033" s="12"/>
      <c r="KV1033" s="12"/>
      <c r="KW1033" s="12"/>
      <c r="KX1033" s="12"/>
      <c r="KY1033" s="12"/>
      <c r="KZ1033" s="12"/>
      <c r="LA1033" s="12"/>
      <c r="LB1033" s="12"/>
      <c r="LC1033" s="12"/>
      <c r="LD1033" s="12"/>
      <c r="LE1033" s="12"/>
      <c r="LF1033" s="12"/>
      <c r="LG1033" s="12"/>
      <c r="LH1033" s="12"/>
      <c r="LI1033" s="12"/>
      <c r="LJ1033" s="12"/>
      <c r="LK1033" s="12"/>
      <c r="LL1033" s="12"/>
      <c r="LM1033" s="12"/>
      <c r="LN1033" s="12"/>
      <c r="LO1033" s="12"/>
      <c r="LP1033" s="12"/>
      <c r="LQ1033" s="12"/>
      <c r="LR1033" s="12"/>
      <c r="LS1033" s="12"/>
      <c r="LT1033" s="12"/>
      <c r="LU1033" s="12"/>
      <c r="LV1033" s="12"/>
      <c r="LW1033" s="12"/>
      <c r="LX1033" s="12"/>
      <c r="LY1033" s="12"/>
      <c r="LZ1033" s="12"/>
      <c r="MA1033" s="12"/>
      <c r="MB1033" s="12"/>
      <c r="MC1033" s="12"/>
      <c r="MD1033" s="12"/>
      <c r="ME1033" s="12"/>
      <c r="MF1033" s="12"/>
      <c r="MG1033" s="12"/>
      <c r="MH1033" s="12"/>
      <c r="MI1033" s="12"/>
      <c r="MJ1033" s="12"/>
      <c r="MK1033" s="12"/>
      <c r="ML1033" s="12"/>
      <c r="MM1033" s="12"/>
      <c r="MN1033" s="12"/>
      <c r="MO1033" s="12"/>
      <c r="MP1033" s="12"/>
      <c r="MQ1033" s="12"/>
      <c r="MR1033" s="12"/>
      <c r="MS1033" s="12"/>
      <c r="MT1033" s="12"/>
      <c r="MU1033" s="12"/>
      <c r="MV1033" s="12"/>
      <c r="MW1033" s="12"/>
      <c r="MX1033" s="12"/>
      <c r="MY1033" s="12"/>
      <c r="MZ1033" s="12"/>
      <c r="NA1033" s="12"/>
      <c r="NB1033" s="12"/>
      <c r="NC1033" s="12"/>
      <c r="ND1033" s="12"/>
      <c r="NE1033" s="12"/>
      <c r="NF1033" s="12"/>
      <c r="NG1033" s="12"/>
      <c r="NH1033" s="12"/>
      <c r="NI1033" s="12"/>
      <c r="NJ1033" s="12"/>
      <c r="NK1033" s="12"/>
      <c r="NL1033" s="12"/>
      <c r="NM1033" s="12"/>
      <c r="NN1033" s="12"/>
      <c r="NO1033" s="12"/>
      <c r="NP1033" s="12"/>
      <c r="NQ1033" s="12"/>
      <c r="NR1033" s="12"/>
      <c r="NS1033" s="12"/>
      <c r="NT1033" s="12"/>
      <c r="NU1033" s="12"/>
      <c r="NV1033" s="12"/>
      <c r="NW1033" s="12"/>
      <c r="NX1033" s="12"/>
      <c r="NY1033" s="12"/>
      <c r="NZ1033" s="12"/>
      <c r="OA1033" s="12"/>
      <c r="OB1033" s="12"/>
      <c r="OC1033" s="12"/>
      <c r="OD1033" s="12"/>
      <c r="OE1033" s="12"/>
      <c r="OF1033" s="12"/>
      <c r="OG1033" s="12"/>
      <c r="OH1033" s="12"/>
      <c r="OI1033" s="12"/>
      <c r="OJ1033" s="12"/>
      <c r="OK1033" s="12"/>
      <c r="OL1033" s="12"/>
      <c r="OM1033" s="12"/>
      <c r="ON1033" s="12"/>
      <c r="OO1033" s="12"/>
      <c r="OP1033" s="12"/>
      <c r="OQ1033" s="12"/>
      <c r="OR1033" s="12"/>
      <c r="OS1033" s="12"/>
      <c r="OT1033" s="12"/>
      <c r="OU1033" s="12"/>
      <c r="OV1033" s="12"/>
      <c r="OW1033" s="12"/>
      <c r="OX1033" s="12"/>
      <c r="OY1033" s="12"/>
      <c r="OZ1033" s="12"/>
      <c r="PA1033" s="12"/>
      <c r="PB1033" s="12"/>
      <c r="PC1033" s="12"/>
      <c r="PD1033" s="12"/>
      <c r="PE1033" s="12"/>
      <c r="PF1033" s="12"/>
      <c r="PG1033" s="12"/>
      <c r="PH1033" s="12"/>
      <c r="PI1033" s="12"/>
      <c r="PJ1033" s="12"/>
      <c r="PK1033" s="12"/>
      <c r="PL1033" s="12"/>
      <c r="PM1033" s="12"/>
      <c r="PN1033" s="12"/>
      <c r="PO1033" s="12"/>
      <c r="PP1033" s="12"/>
    </row>
    <row r="1034">
      <c r="A1034" s="452"/>
      <c r="B1034" s="45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P1034" s="12"/>
      <c r="HQ1034" s="12"/>
      <c r="HR1034" s="12"/>
      <c r="HS1034" s="12"/>
      <c r="HT1034" s="12"/>
      <c r="HU1034" s="12"/>
      <c r="HV1034" s="12"/>
      <c r="HW1034" s="12"/>
      <c r="HX1034" s="12"/>
      <c r="HY1034" s="12"/>
      <c r="HZ1034" s="12"/>
      <c r="IA1034" s="12"/>
      <c r="IB1034" s="12"/>
      <c r="IC1034" s="12"/>
      <c r="ID1034" s="12"/>
      <c r="IE1034" s="12"/>
      <c r="IF1034" s="12"/>
      <c r="IG1034" s="12"/>
      <c r="IH1034" s="12"/>
      <c r="II1034" s="12"/>
      <c r="IJ1034" s="12"/>
      <c r="IK1034" s="12"/>
      <c r="IL1034" s="12"/>
      <c r="IM1034" s="12"/>
      <c r="IN1034" s="12"/>
      <c r="IO1034" s="12"/>
      <c r="IP1034" s="12"/>
      <c r="IQ1034" s="12"/>
      <c r="IR1034" s="12"/>
      <c r="IS1034" s="12"/>
      <c r="IT1034" s="12"/>
      <c r="IU1034" s="12"/>
      <c r="IV1034" s="12"/>
      <c r="IW1034" s="12"/>
      <c r="IX1034" s="12"/>
      <c r="IY1034" s="12"/>
      <c r="IZ1034" s="12"/>
      <c r="JA1034" s="12"/>
      <c r="JB1034" s="12"/>
      <c r="JC1034" s="12"/>
      <c r="JD1034" s="12"/>
      <c r="JE1034" s="12"/>
      <c r="JF1034" s="12"/>
      <c r="JG1034" s="12"/>
      <c r="JH1034" s="12"/>
      <c r="JI1034" s="12"/>
      <c r="JJ1034" s="12"/>
      <c r="JK1034" s="12"/>
      <c r="JL1034" s="12"/>
      <c r="JM1034" s="12"/>
      <c r="JN1034" s="12"/>
      <c r="JO1034" s="12"/>
      <c r="JP1034" s="12"/>
      <c r="JQ1034" s="12"/>
      <c r="JR1034" s="12"/>
      <c r="JS1034" s="12"/>
      <c r="JT1034" s="12"/>
      <c r="JU1034" s="12"/>
      <c r="JV1034" s="12"/>
      <c r="JW1034" s="12"/>
      <c r="JX1034" s="12"/>
      <c r="JY1034" s="12"/>
      <c r="JZ1034" s="12"/>
      <c r="KA1034" s="12"/>
      <c r="KB1034" s="12"/>
      <c r="KC1034" s="12"/>
      <c r="KD1034" s="12"/>
      <c r="KE1034" s="12"/>
      <c r="KF1034" s="12"/>
      <c r="KG1034" s="12"/>
      <c r="KH1034" s="12"/>
      <c r="KI1034" s="12"/>
      <c r="KJ1034" s="12"/>
      <c r="KK1034" s="12"/>
      <c r="KL1034" s="12"/>
      <c r="KM1034" s="12"/>
      <c r="KN1034" s="12"/>
      <c r="KO1034" s="12"/>
      <c r="KP1034" s="12"/>
      <c r="KQ1034" s="12"/>
      <c r="KR1034" s="12"/>
      <c r="KS1034" s="12"/>
      <c r="KT1034" s="12"/>
      <c r="KU1034" s="12"/>
      <c r="KV1034" s="12"/>
      <c r="KW1034" s="12"/>
      <c r="KX1034" s="12"/>
      <c r="KY1034" s="12"/>
      <c r="KZ1034" s="12"/>
      <c r="LA1034" s="12"/>
      <c r="LB1034" s="12"/>
      <c r="LC1034" s="12"/>
      <c r="LD1034" s="12"/>
      <c r="LE1034" s="12"/>
      <c r="LF1034" s="12"/>
      <c r="LG1034" s="12"/>
      <c r="LH1034" s="12"/>
      <c r="LI1034" s="12"/>
      <c r="LJ1034" s="12"/>
      <c r="LK1034" s="12"/>
      <c r="LL1034" s="12"/>
      <c r="LM1034" s="12"/>
      <c r="LN1034" s="12"/>
      <c r="LO1034" s="12"/>
      <c r="LP1034" s="12"/>
      <c r="LQ1034" s="12"/>
      <c r="LR1034" s="12"/>
      <c r="LS1034" s="12"/>
      <c r="LT1034" s="12"/>
      <c r="LU1034" s="12"/>
      <c r="LV1034" s="12"/>
      <c r="LW1034" s="12"/>
      <c r="LX1034" s="12"/>
      <c r="LY1034" s="12"/>
      <c r="LZ1034" s="12"/>
      <c r="MA1034" s="12"/>
      <c r="MB1034" s="12"/>
      <c r="MC1034" s="12"/>
      <c r="MD1034" s="12"/>
      <c r="ME1034" s="12"/>
      <c r="MF1034" s="12"/>
      <c r="MG1034" s="12"/>
      <c r="MH1034" s="12"/>
      <c r="MI1034" s="12"/>
      <c r="MJ1034" s="12"/>
      <c r="MK1034" s="12"/>
      <c r="ML1034" s="12"/>
      <c r="MM1034" s="12"/>
      <c r="MN1034" s="12"/>
      <c r="MO1034" s="12"/>
      <c r="MP1034" s="12"/>
      <c r="MQ1034" s="12"/>
      <c r="MR1034" s="12"/>
      <c r="MS1034" s="12"/>
      <c r="MT1034" s="12"/>
      <c r="MU1034" s="12"/>
      <c r="MV1034" s="12"/>
      <c r="MW1034" s="12"/>
      <c r="MX1034" s="12"/>
      <c r="MY1034" s="12"/>
      <c r="MZ1034" s="12"/>
      <c r="NA1034" s="12"/>
      <c r="NB1034" s="12"/>
      <c r="NC1034" s="12"/>
      <c r="ND1034" s="12"/>
      <c r="NE1034" s="12"/>
      <c r="NF1034" s="12"/>
      <c r="NG1034" s="12"/>
      <c r="NH1034" s="12"/>
      <c r="NI1034" s="12"/>
      <c r="NJ1034" s="12"/>
      <c r="NK1034" s="12"/>
      <c r="NL1034" s="12"/>
      <c r="NM1034" s="12"/>
      <c r="NN1034" s="12"/>
      <c r="NO1034" s="12"/>
      <c r="NP1034" s="12"/>
      <c r="NQ1034" s="12"/>
      <c r="NR1034" s="12"/>
      <c r="NS1034" s="12"/>
      <c r="NT1034" s="12"/>
      <c r="NU1034" s="12"/>
      <c r="NV1034" s="12"/>
      <c r="NW1034" s="12"/>
      <c r="NX1034" s="12"/>
      <c r="NY1034" s="12"/>
      <c r="NZ1034" s="12"/>
      <c r="OA1034" s="12"/>
      <c r="OB1034" s="12"/>
      <c r="OC1034" s="12"/>
      <c r="OD1034" s="12"/>
      <c r="OE1034" s="12"/>
      <c r="OF1034" s="12"/>
      <c r="OG1034" s="12"/>
      <c r="OH1034" s="12"/>
      <c r="OI1034" s="12"/>
      <c r="OJ1034" s="12"/>
      <c r="OK1034" s="12"/>
      <c r="OL1034" s="12"/>
      <c r="OM1034" s="12"/>
      <c r="ON1034" s="12"/>
      <c r="OO1034" s="12"/>
      <c r="OP1034" s="12"/>
      <c r="OQ1034" s="12"/>
      <c r="OR1034" s="12"/>
      <c r="OS1034" s="12"/>
      <c r="OT1034" s="12"/>
      <c r="OU1034" s="12"/>
      <c r="OV1034" s="12"/>
      <c r="OW1034" s="12"/>
      <c r="OX1034" s="12"/>
      <c r="OY1034" s="12"/>
      <c r="OZ1034" s="12"/>
      <c r="PA1034" s="12"/>
      <c r="PB1034" s="12"/>
      <c r="PC1034" s="12"/>
      <c r="PD1034" s="12"/>
      <c r="PE1034" s="12"/>
      <c r="PF1034" s="12"/>
      <c r="PG1034" s="12"/>
      <c r="PH1034" s="12"/>
      <c r="PI1034" s="12"/>
      <c r="PJ1034" s="12"/>
      <c r="PK1034" s="12"/>
      <c r="PL1034" s="12"/>
      <c r="PM1034" s="12"/>
      <c r="PN1034" s="12"/>
      <c r="PO1034" s="12"/>
      <c r="PP1034" s="12"/>
    </row>
    <row r="1035">
      <c r="A1035" s="452"/>
      <c r="B1035" s="45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  <c r="IB1035" s="12"/>
      <c r="IC1035" s="12"/>
      <c r="ID1035" s="12"/>
      <c r="IE1035" s="12"/>
      <c r="IF1035" s="12"/>
      <c r="IG1035" s="12"/>
      <c r="IH1035" s="12"/>
      <c r="II1035" s="12"/>
      <c r="IJ1035" s="12"/>
      <c r="IK1035" s="12"/>
      <c r="IL1035" s="12"/>
      <c r="IM1035" s="12"/>
      <c r="IN1035" s="12"/>
      <c r="IO1035" s="12"/>
      <c r="IP1035" s="12"/>
      <c r="IQ1035" s="12"/>
      <c r="IR1035" s="12"/>
      <c r="IS1035" s="12"/>
      <c r="IT1035" s="12"/>
      <c r="IU1035" s="12"/>
      <c r="IV1035" s="12"/>
      <c r="IW1035" s="12"/>
      <c r="IX1035" s="12"/>
      <c r="IY1035" s="12"/>
      <c r="IZ1035" s="12"/>
      <c r="JA1035" s="12"/>
      <c r="JB1035" s="12"/>
      <c r="JC1035" s="12"/>
      <c r="JD1035" s="12"/>
      <c r="JE1035" s="12"/>
      <c r="JF1035" s="12"/>
      <c r="JG1035" s="12"/>
      <c r="JH1035" s="12"/>
      <c r="JI1035" s="12"/>
      <c r="JJ1035" s="12"/>
      <c r="JK1035" s="12"/>
      <c r="JL1035" s="12"/>
      <c r="JM1035" s="12"/>
      <c r="JN1035" s="12"/>
      <c r="JO1035" s="12"/>
      <c r="JP1035" s="12"/>
      <c r="JQ1035" s="12"/>
      <c r="JR1035" s="12"/>
      <c r="JS1035" s="12"/>
      <c r="JT1035" s="12"/>
      <c r="JU1035" s="12"/>
      <c r="JV1035" s="12"/>
      <c r="JW1035" s="12"/>
      <c r="JX1035" s="12"/>
      <c r="JY1035" s="12"/>
      <c r="JZ1035" s="12"/>
      <c r="KA1035" s="12"/>
      <c r="KB1035" s="12"/>
      <c r="KC1035" s="12"/>
      <c r="KD1035" s="12"/>
      <c r="KE1035" s="12"/>
      <c r="KF1035" s="12"/>
      <c r="KG1035" s="12"/>
      <c r="KH1035" s="12"/>
      <c r="KI1035" s="12"/>
      <c r="KJ1035" s="12"/>
      <c r="KK1035" s="12"/>
      <c r="KL1035" s="12"/>
      <c r="KM1035" s="12"/>
      <c r="KN1035" s="12"/>
      <c r="KO1035" s="12"/>
      <c r="KP1035" s="12"/>
      <c r="KQ1035" s="12"/>
      <c r="KR1035" s="12"/>
      <c r="KS1035" s="12"/>
      <c r="KT1035" s="12"/>
      <c r="KU1035" s="12"/>
      <c r="KV1035" s="12"/>
      <c r="KW1035" s="12"/>
      <c r="KX1035" s="12"/>
      <c r="KY1035" s="12"/>
      <c r="KZ1035" s="12"/>
      <c r="LA1035" s="12"/>
      <c r="LB1035" s="12"/>
      <c r="LC1035" s="12"/>
      <c r="LD1035" s="12"/>
      <c r="LE1035" s="12"/>
      <c r="LF1035" s="12"/>
      <c r="LG1035" s="12"/>
      <c r="LH1035" s="12"/>
      <c r="LI1035" s="12"/>
      <c r="LJ1035" s="12"/>
      <c r="LK1035" s="12"/>
      <c r="LL1035" s="12"/>
      <c r="LM1035" s="12"/>
      <c r="LN1035" s="12"/>
      <c r="LO1035" s="12"/>
      <c r="LP1035" s="12"/>
      <c r="LQ1035" s="12"/>
      <c r="LR1035" s="12"/>
      <c r="LS1035" s="12"/>
      <c r="LT1035" s="12"/>
      <c r="LU1035" s="12"/>
      <c r="LV1035" s="12"/>
      <c r="LW1035" s="12"/>
      <c r="LX1035" s="12"/>
      <c r="LY1035" s="12"/>
      <c r="LZ1035" s="12"/>
      <c r="MA1035" s="12"/>
      <c r="MB1035" s="12"/>
      <c r="MC1035" s="12"/>
      <c r="MD1035" s="12"/>
      <c r="ME1035" s="12"/>
      <c r="MF1035" s="12"/>
      <c r="MG1035" s="12"/>
      <c r="MH1035" s="12"/>
      <c r="MI1035" s="12"/>
      <c r="MJ1035" s="12"/>
      <c r="MK1035" s="12"/>
      <c r="ML1035" s="12"/>
      <c r="MM1035" s="12"/>
      <c r="MN1035" s="12"/>
      <c r="MO1035" s="12"/>
      <c r="MP1035" s="12"/>
      <c r="MQ1035" s="12"/>
      <c r="MR1035" s="12"/>
      <c r="MS1035" s="12"/>
      <c r="MT1035" s="12"/>
      <c r="MU1035" s="12"/>
      <c r="MV1035" s="12"/>
      <c r="MW1035" s="12"/>
      <c r="MX1035" s="12"/>
      <c r="MY1035" s="12"/>
      <c r="MZ1035" s="12"/>
      <c r="NA1035" s="12"/>
      <c r="NB1035" s="12"/>
      <c r="NC1035" s="12"/>
      <c r="ND1035" s="12"/>
      <c r="NE1035" s="12"/>
      <c r="NF1035" s="12"/>
      <c r="NG1035" s="12"/>
      <c r="NH1035" s="12"/>
      <c r="NI1035" s="12"/>
      <c r="NJ1035" s="12"/>
      <c r="NK1035" s="12"/>
      <c r="NL1035" s="12"/>
      <c r="NM1035" s="12"/>
      <c r="NN1035" s="12"/>
      <c r="NO1035" s="12"/>
      <c r="NP1035" s="12"/>
      <c r="NQ1035" s="12"/>
      <c r="NR1035" s="12"/>
      <c r="NS1035" s="12"/>
      <c r="NT1035" s="12"/>
      <c r="NU1035" s="12"/>
      <c r="NV1035" s="12"/>
      <c r="NW1035" s="12"/>
      <c r="NX1035" s="12"/>
      <c r="NY1035" s="12"/>
      <c r="NZ1035" s="12"/>
      <c r="OA1035" s="12"/>
      <c r="OB1035" s="12"/>
      <c r="OC1035" s="12"/>
      <c r="OD1035" s="12"/>
      <c r="OE1035" s="12"/>
      <c r="OF1035" s="12"/>
      <c r="OG1035" s="12"/>
      <c r="OH1035" s="12"/>
      <c r="OI1035" s="12"/>
      <c r="OJ1035" s="12"/>
      <c r="OK1035" s="12"/>
      <c r="OL1035" s="12"/>
      <c r="OM1035" s="12"/>
      <c r="ON1035" s="12"/>
      <c r="OO1035" s="12"/>
      <c r="OP1035" s="12"/>
      <c r="OQ1035" s="12"/>
      <c r="OR1035" s="12"/>
      <c r="OS1035" s="12"/>
      <c r="OT1035" s="12"/>
      <c r="OU1035" s="12"/>
      <c r="OV1035" s="12"/>
      <c r="OW1035" s="12"/>
      <c r="OX1035" s="12"/>
      <c r="OY1035" s="12"/>
      <c r="OZ1035" s="12"/>
      <c r="PA1035" s="12"/>
      <c r="PB1035" s="12"/>
      <c r="PC1035" s="12"/>
      <c r="PD1035" s="12"/>
      <c r="PE1035" s="12"/>
      <c r="PF1035" s="12"/>
      <c r="PG1035" s="12"/>
      <c r="PH1035" s="12"/>
      <c r="PI1035" s="12"/>
      <c r="PJ1035" s="12"/>
      <c r="PK1035" s="12"/>
      <c r="PL1035" s="12"/>
      <c r="PM1035" s="12"/>
      <c r="PN1035" s="12"/>
      <c r="PO1035" s="12"/>
      <c r="PP1035" s="12"/>
    </row>
    <row r="1036">
      <c r="A1036" s="452"/>
      <c r="B1036" s="45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  <c r="HT1036" s="12"/>
      <c r="HU1036" s="12"/>
      <c r="HV1036" s="12"/>
      <c r="HW1036" s="12"/>
      <c r="HX1036" s="12"/>
      <c r="HY1036" s="12"/>
      <c r="HZ1036" s="12"/>
      <c r="IA1036" s="12"/>
      <c r="IB1036" s="12"/>
      <c r="IC1036" s="12"/>
      <c r="ID1036" s="12"/>
      <c r="IE1036" s="12"/>
      <c r="IF1036" s="12"/>
      <c r="IG1036" s="12"/>
      <c r="IH1036" s="12"/>
      <c r="II1036" s="12"/>
      <c r="IJ1036" s="12"/>
      <c r="IK1036" s="12"/>
      <c r="IL1036" s="12"/>
      <c r="IM1036" s="12"/>
      <c r="IN1036" s="12"/>
      <c r="IO1036" s="12"/>
      <c r="IP1036" s="12"/>
      <c r="IQ1036" s="12"/>
      <c r="IR1036" s="12"/>
      <c r="IS1036" s="12"/>
      <c r="IT1036" s="12"/>
      <c r="IU1036" s="12"/>
      <c r="IV1036" s="12"/>
      <c r="IW1036" s="12"/>
      <c r="IX1036" s="12"/>
      <c r="IY1036" s="12"/>
      <c r="IZ1036" s="12"/>
      <c r="JA1036" s="12"/>
      <c r="JB1036" s="12"/>
      <c r="JC1036" s="12"/>
      <c r="JD1036" s="12"/>
      <c r="JE1036" s="12"/>
      <c r="JF1036" s="12"/>
      <c r="JG1036" s="12"/>
      <c r="JH1036" s="12"/>
      <c r="JI1036" s="12"/>
      <c r="JJ1036" s="12"/>
      <c r="JK1036" s="12"/>
      <c r="JL1036" s="12"/>
      <c r="JM1036" s="12"/>
      <c r="JN1036" s="12"/>
      <c r="JO1036" s="12"/>
      <c r="JP1036" s="12"/>
      <c r="JQ1036" s="12"/>
      <c r="JR1036" s="12"/>
      <c r="JS1036" s="12"/>
      <c r="JT1036" s="12"/>
      <c r="JU1036" s="12"/>
      <c r="JV1036" s="12"/>
      <c r="JW1036" s="12"/>
      <c r="JX1036" s="12"/>
      <c r="JY1036" s="12"/>
      <c r="JZ1036" s="12"/>
      <c r="KA1036" s="12"/>
      <c r="KB1036" s="12"/>
      <c r="KC1036" s="12"/>
      <c r="KD1036" s="12"/>
      <c r="KE1036" s="12"/>
      <c r="KF1036" s="12"/>
      <c r="KG1036" s="12"/>
      <c r="KH1036" s="12"/>
      <c r="KI1036" s="12"/>
      <c r="KJ1036" s="12"/>
      <c r="KK1036" s="12"/>
      <c r="KL1036" s="12"/>
      <c r="KM1036" s="12"/>
      <c r="KN1036" s="12"/>
      <c r="KO1036" s="12"/>
      <c r="KP1036" s="12"/>
      <c r="KQ1036" s="12"/>
      <c r="KR1036" s="12"/>
      <c r="KS1036" s="12"/>
      <c r="KT1036" s="12"/>
      <c r="KU1036" s="12"/>
      <c r="KV1036" s="12"/>
      <c r="KW1036" s="12"/>
      <c r="KX1036" s="12"/>
      <c r="KY1036" s="12"/>
      <c r="KZ1036" s="12"/>
      <c r="LA1036" s="12"/>
      <c r="LB1036" s="12"/>
      <c r="LC1036" s="12"/>
      <c r="LD1036" s="12"/>
      <c r="LE1036" s="12"/>
      <c r="LF1036" s="12"/>
      <c r="LG1036" s="12"/>
      <c r="LH1036" s="12"/>
      <c r="LI1036" s="12"/>
      <c r="LJ1036" s="12"/>
      <c r="LK1036" s="12"/>
      <c r="LL1036" s="12"/>
      <c r="LM1036" s="12"/>
      <c r="LN1036" s="12"/>
      <c r="LO1036" s="12"/>
      <c r="LP1036" s="12"/>
      <c r="LQ1036" s="12"/>
      <c r="LR1036" s="12"/>
      <c r="LS1036" s="12"/>
      <c r="LT1036" s="12"/>
      <c r="LU1036" s="12"/>
      <c r="LV1036" s="12"/>
      <c r="LW1036" s="12"/>
      <c r="LX1036" s="12"/>
      <c r="LY1036" s="12"/>
      <c r="LZ1036" s="12"/>
      <c r="MA1036" s="12"/>
      <c r="MB1036" s="12"/>
      <c r="MC1036" s="12"/>
      <c r="MD1036" s="12"/>
      <c r="ME1036" s="12"/>
      <c r="MF1036" s="12"/>
      <c r="MG1036" s="12"/>
      <c r="MH1036" s="12"/>
      <c r="MI1036" s="12"/>
      <c r="MJ1036" s="12"/>
      <c r="MK1036" s="12"/>
      <c r="ML1036" s="12"/>
      <c r="MM1036" s="12"/>
      <c r="MN1036" s="12"/>
      <c r="MO1036" s="12"/>
      <c r="MP1036" s="12"/>
      <c r="MQ1036" s="12"/>
      <c r="MR1036" s="12"/>
      <c r="MS1036" s="12"/>
      <c r="MT1036" s="12"/>
      <c r="MU1036" s="12"/>
      <c r="MV1036" s="12"/>
      <c r="MW1036" s="12"/>
      <c r="MX1036" s="12"/>
      <c r="MY1036" s="12"/>
      <c r="MZ1036" s="12"/>
      <c r="NA1036" s="12"/>
      <c r="NB1036" s="12"/>
      <c r="NC1036" s="12"/>
      <c r="ND1036" s="12"/>
      <c r="NE1036" s="12"/>
      <c r="NF1036" s="12"/>
      <c r="NG1036" s="12"/>
      <c r="NH1036" s="12"/>
      <c r="NI1036" s="12"/>
      <c r="NJ1036" s="12"/>
      <c r="NK1036" s="12"/>
      <c r="NL1036" s="12"/>
      <c r="NM1036" s="12"/>
      <c r="NN1036" s="12"/>
      <c r="NO1036" s="12"/>
      <c r="NP1036" s="12"/>
      <c r="NQ1036" s="12"/>
      <c r="NR1036" s="12"/>
      <c r="NS1036" s="12"/>
      <c r="NT1036" s="12"/>
      <c r="NU1036" s="12"/>
      <c r="NV1036" s="12"/>
      <c r="NW1036" s="12"/>
      <c r="NX1036" s="12"/>
      <c r="NY1036" s="12"/>
      <c r="NZ1036" s="12"/>
      <c r="OA1036" s="12"/>
      <c r="OB1036" s="12"/>
      <c r="OC1036" s="12"/>
      <c r="OD1036" s="12"/>
      <c r="OE1036" s="12"/>
      <c r="OF1036" s="12"/>
      <c r="OG1036" s="12"/>
      <c r="OH1036" s="12"/>
      <c r="OI1036" s="12"/>
      <c r="OJ1036" s="12"/>
      <c r="OK1036" s="12"/>
      <c r="OL1036" s="12"/>
      <c r="OM1036" s="12"/>
      <c r="ON1036" s="12"/>
      <c r="OO1036" s="12"/>
      <c r="OP1036" s="12"/>
      <c r="OQ1036" s="12"/>
      <c r="OR1036" s="12"/>
      <c r="OS1036" s="12"/>
      <c r="OT1036" s="12"/>
      <c r="OU1036" s="12"/>
      <c r="OV1036" s="12"/>
      <c r="OW1036" s="12"/>
      <c r="OX1036" s="12"/>
      <c r="OY1036" s="12"/>
      <c r="OZ1036" s="12"/>
      <c r="PA1036" s="12"/>
      <c r="PB1036" s="12"/>
      <c r="PC1036" s="12"/>
      <c r="PD1036" s="12"/>
      <c r="PE1036" s="12"/>
      <c r="PF1036" s="12"/>
      <c r="PG1036" s="12"/>
      <c r="PH1036" s="12"/>
      <c r="PI1036" s="12"/>
      <c r="PJ1036" s="12"/>
      <c r="PK1036" s="12"/>
      <c r="PL1036" s="12"/>
      <c r="PM1036" s="12"/>
      <c r="PN1036" s="12"/>
      <c r="PO1036" s="12"/>
      <c r="PP1036" s="12"/>
    </row>
    <row r="1037">
      <c r="A1037" s="452"/>
      <c r="B1037" s="45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R1037" s="12"/>
      <c r="HS1037" s="12"/>
      <c r="HT1037" s="12"/>
      <c r="HU1037" s="12"/>
      <c r="HV1037" s="12"/>
      <c r="HW1037" s="12"/>
      <c r="HX1037" s="12"/>
      <c r="HY1037" s="12"/>
      <c r="HZ1037" s="12"/>
      <c r="IA1037" s="12"/>
      <c r="IB1037" s="12"/>
      <c r="IC1037" s="12"/>
      <c r="ID1037" s="12"/>
      <c r="IE1037" s="12"/>
      <c r="IF1037" s="12"/>
      <c r="IG1037" s="12"/>
      <c r="IH1037" s="12"/>
      <c r="II1037" s="12"/>
      <c r="IJ1037" s="12"/>
      <c r="IK1037" s="12"/>
      <c r="IL1037" s="12"/>
      <c r="IM1037" s="12"/>
      <c r="IN1037" s="12"/>
      <c r="IO1037" s="12"/>
      <c r="IP1037" s="12"/>
      <c r="IQ1037" s="12"/>
      <c r="IR1037" s="12"/>
      <c r="IS1037" s="12"/>
      <c r="IT1037" s="12"/>
      <c r="IU1037" s="12"/>
      <c r="IV1037" s="12"/>
      <c r="IW1037" s="12"/>
      <c r="IX1037" s="12"/>
      <c r="IY1037" s="12"/>
      <c r="IZ1037" s="12"/>
      <c r="JA1037" s="12"/>
      <c r="JB1037" s="12"/>
      <c r="JC1037" s="12"/>
      <c r="JD1037" s="12"/>
      <c r="JE1037" s="12"/>
      <c r="JF1037" s="12"/>
      <c r="JG1037" s="12"/>
      <c r="JH1037" s="12"/>
      <c r="JI1037" s="12"/>
      <c r="JJ1037" s="12"/>
      <c r="JK1037" s="12"/>
      <c r="JL1037" s="12"/>
      <c r="JM1037" s="12"/>
      <c r="JN1037" s="12"/>
      <c r="JO1037" s="12"/>
      <c r="JP1037" s="12"/>
      <c r="JQ1037" s="12"/>
      <c r="JR1037" s="12"/>
      <c r="JS1037" s="12"/>
      <c r="JT1037" s="12"/>
      <c r="JU1037" s="12"/>
      <c r="JV1037" s="12"/>
      <c r="JW1037" s="12"/>
      <c r="JX1037" s="12"/>
      <c r="JY1037" s="12"/>
      <c r="JZ1037" s="12"/>
      <c r="KA1037" s="12"/>
      <c r="KB1037" s="12"/>
      <c r="KC1037" s="12"/>
      <c r="KD1037" s="12"/>
      <c r="KE1037" s="12"/>
      <c r="KF1037" s="12"/>
      <c r="KG1037" s="12"/>
      <c r="KH1037" s="12"/>
      <c r="KI1037" s="12"/>
      <c r="KJ1037" s="12"/>
      <c r="KK1037" s="12"/>
      <c r="KL1037" s="12"/>
      <c r="KM1037" s="12"/>
      <c r="KN1037" s="12"/>
      <c r="KO1037" s="12"/>
      <c r="KP1037" s="12"/>
      <c r="KQ1037" s="12"/>
      <c r="KR1037" s="12"/>
      <c r="KS1037" s="12"/>
      <c r="KT1037" s="12"/>
      <c r="KU1037" s="12"/>
      <c r="KV1037" s="12"/>
      <c r="KW1037" s="12"/>
      <c r="KX1037" s="12"/>
      <c r="KY1037" s="12"/>
      <c r="KZ1037" s="12"/>
      <c r="LA1037" s="12"/>
      <c r="LB1037" s="12"/>
      <c r="LC1037" s="12"/>
      <c r="LD1037" s="12"/>
      <c r="LE1037" s="12"/>
      <c r="LF1037" s="12"/>
      <c r="LG1037" s="12"/>
      <c r="LH1037" s="12"/>
      <c r="LI1037" s="12"/>
      <c r="LJ1037" s="12"/>
      <c r="LK1037" s="12"/>
      <c r="LL1037" s="12"/>
      <c r="LM1037" s="12"/>
      <c r="LN1037" s="12"/>
      <c r="LO1037" s="12"/>
      <c r="LP1037" s="12"/>
      <c r="LQ1037" s="12"/>
      <c r="LR1037" s="12"/>
      <c r="LS1037" s="12"/>
      <c r="LT1037" s="12"/>
      <c r="LU1037" s="12"/>
      <c r="LV1037" s="12"/>
      <c r="LW1037" s="12"/>
      <c r="LX1037" s="12"/>
      <c r="LY1037" s="12"/>
      <c r="LZ1037" s="12"/>
      <c r="MA1037" s="12"/>
      <c r="MB1037" s="12"/>
      <c r="MC1037" s="12"/>
      <c r="MD1037" s="12"/>
      <c r="ME1037" s="12"/>
      <c r="MF1037" s="12"/>
      <c r="MG1037" s="12"/>
      <c r="MH1037" s="12"/>
      <c r="MI1037" s="12"/>
      <c r="MJ1037" s="12"/>
      <c r="MK1037" s="12"/>
      <c r="ML1037" s="12"/>
      <c r="MM1037" s="12"/>
      <c r="MN1037" s="12"/>
      <c r="MO1037" s="12"/>
      <c r="MP1037" s="12"/>
      <c r="MQ1037" s="12"/>
      <c r="MR1037" s="12"/>
      <c r="MS1037" s="12"/>
      <c r="MT1037" s="12"/>
      <c r="MU1037" s="12"/>
      <c r="MV1037" s="12"/>
      <c r="MW1037" s="12"/>
      <c r="MX1037" s="12"/>
      <c r="MY1037" s="12"/>
      <c r="MZ1037" s="12"/>
      <c r="NA1037" s="12"/>
      <c r="NB1037" s="12"/>
      <c r="NC1037" s="12"/>
      <c r="ND1037" s="12"/>
      <c r="NE1037" s="12"/>
      <c r="NF1037" s="12"/>
      <c r="NG1037" s="12"/>
      <c r="NH1037" s="12"/>
      <c r="NI1037" s="12"/>
      <c r="NJ1037" s="12"/>
      <c r="NK1037" s="12"/>
      <c r="NL1037" s="12"/>
      <c r="NM1037" s="12"/>
      <c r="NN1037" s="12"/>
      <c r="NO1037" s="12"/>
      <c r="NP1037" s="12"/>
      <c r="NQ1037" s="12"/>
      <c r="NR1037" s="12"/>
      <c r="NS1037" s="12"/>
      <c r="NT1037" s="12"/>
      <c r="NU1037" s="12"/>
      <c r="NV1037" s="12"/>
      <c r="NW1037" s="12"/>
      <c r="NX1037" s="12"/>
      <c r="NY1037" s="12"/>
      <c r="NZ1037" s="12"/>
      <c r="OA1037" s="12"/>
      <c r="OB1037" s="12"/>
      <c r="OC1037" s="12"/>
      <c r="OD1037" s="12"/>
      <c r="OE1037" s="12"/>
      <c r="OF1037" s="12"/>
      <c r="OG1037" s="12"/>
      <c r="OH1037" s="12"/>
      <c r="OI1037" s="12"/>
      <c r="OJ1037" s="12"/>
      <c r="OK1037" s="12"/>
      <c r="OL1037" s="12"/>
      <c r="OM1037" s="12"/>
      <c r="ON1037" s="12"/>
      <c r="OO1037" s="12"/>
      <c r="OP1037" s="12"/>
      <c r="OQ1037" s="12"/>
      <c r="OR1037" s="12"/>
      <c r="OS1037" s="12"/>
      <c r="OT1037" s="12"/>
      <c r="OU1037" s="12"/>
      <c r="OV1037" s="12"/>
      <c r="OW1037" s="12"/>
      <c r="OX1037" s="12"/>
      <c r="OY1037" s="12"/>
      <c r="OZ1037" s="12"/>
      <c r="PA1037" s="12"/>
      <c r="PB1037" s="12"/>
      <c r="PC1037" s="12"/>
      <c r="PD1037" s="12"/>
      <c r="PE1037" s="12"/>
      <c r="PF1037" s="12"/>
      <c r="PG1037" s="12"/>
      <c r="PH1037" s="12"/>
      <c r="PI1037" s="12"/>
      <c r="PJ1037" s="12"/>
      <c r="PK1037" s="12"/>
      <c r="PL1037" s="12"/>
      <c r="PM1037" s="12"/>
      <c r="PN1037" s="12"/>
      <c r="PO1037" s="12"/>
      <c r="PP1037" s="12"/>
    </row>
    <row r="1038">
      <c r="A1038" s="452"/>
      <c r="B1038" s="45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2"/>
      <c r="FA1038" s="12"/>
      <c r="FB1038" s="12"/>
      <c r="FC1038" s="12"/>
      <c r="FD1038" s="12"/>
      <c r="FE1038" s="12"/>
      <c r="FF1038" s="12"/>
      <c r="FG1038" s="12"/>
      <c r="FH1038" s="12"/>
      <c r="FI1038" s="12"/>
      <c r="FJ1038" s="12"/>
      <c r="FK1038" s="12"/>
      <c r="FL1038" s="12"/>
      <c r="FM1038" s="12"/>
      <c r="FN1038" s="12"/>
      <c r="FO1038" s="12"/>
      <c r="FP1038" s="12"/>
      <c r="FQ1038" s="12"/>
      <c r="FR1038" s="12"/>
      <c r="FS1038" s="12"/>
      <c r="FT1038" s="12"/>
      <c r="FU1038" s="12"/>
      <c r="FV1038" s="12"/>
      <c r="FW1038" s="12"/>
      <c r="FX1038" s="12"/>
      <c r="FY1038" s="12"/>
      <c r="FZ1038" s="12"/>
      <c r="GA1038" s="12"/>
      <c r="GB1038" s="12"/>
      <c r="GC1038" s="12"/>
      <c r="GD1038" s="12"/>
      <c r="GE1038" s="12"/>
      <c r="GF1038" s="12"/>
      <c r="GG1038" s="12"/>
      <c r="GH1038" s="12"/>
      <c r="GI1038" s="12"/>
      <c r="GJ1038" s="12"/>
      <c r="GK1038" s="12"/>
      <c r="GL1038" s="12"/>
      <c r="GM1038" s="12"/>
      <c r="GN1038" s="12"/>
      <c r="GO1038" s="12"/>
      <c r="GP1038" s="12"/>
      <c r="GQ1038" s="12"/>
      <c r="GR1038" s="12"/>
      <c r="GS1038" s="12"/>
      <c r="GT1038" s="12"/>
      <c r="GU1038" s="12"/>
      <c r="GV1038" s="12"/>
      <c r="GW1038" s="12"/>
      <c r="GX1038" s="12"/>
      <c r="GY1038" s="12"/>
      <c r="GZ1038" s="12"/>
      <c r="HA1038" s="12"/>
      <c r="HB1038" s="12"/>
      <c r="HC1038" s="12"/>
      <c r="HD1038" s="12"/>
      <c r="HE1038" s="12"/>
      <c r="HF1038" s="12"/>
      <c r="HG1038" s="12"/>
      <c r="HH1038" s="12"/>
      <c r="HI1038" s="12"/>
      <c r="HJ1038" s="12"/>
      <c r="HK1038" s="12"/>
      <c r="HL1038" s="12"/>
      <c r="HM1038" s="12"/>
      <c r="HN1038" s="12"/>
      <c r="HO1038" s="12"/>
      <c r="HP1038" s="12"/>
      <c r="HQ1038" s="12"/>
      <c r="HR1038" s="12"/>
      <c r="HS1038" s="12"/>
      <c r="HT1038" s="12"/>
      <c r="HU1038" s="12"/>
      <c r="HV1038" s="12"/>
      <c r="HW1038" s="12"/>
      <c r="HX1038" s="12"/>
      <c r="HY1038" s="12"/>
      <c r="HZ1038" s="12"/>
      <c r="IA1038" s="12"/>
      <c r="IB1038" s="12"/>
      <c r="IC1038" s="12"/>
      <c r="ID1038" s="12"/>
      <c r="IE1038" s="12"/>
      <c r="IF1038" s="12"/>
      <c r="IG1038" s="12"/>
      <c r="IH1038" s="12"/>
      <c r="II1038" s="12"/>
      <c r="IJ1038" s="12"/>
      <c r="IK1038" s="12"/>
      <c r="IL1038" s="12"/>
      <c r="IM1038" s="12"/>
      <c r="IN1038" s="12"/>
      <c r="IO1038" s="12"/>
      <c r="IP1038" s="12"/>
      <c r="IQ1038" s="12"/>
      <c r="IR1038" s="12"/>
      <c r="IS1038" s="12"/>
      <c r="IT1038" s="12"/>
      <c r="IU1038" s="12"/>
      <c r="IV1038" s="12"/>
      <c r="IW1038" s="12"/>
      <c r="IX1038" s="12"/>
      <c r="IY1038" s="12"/>
      <c r="IZ1038" s="12"/>
      <c r="JA1038" s="12"/>
      <c r="JB1038" s="12"/>
      <c r="JC1038" s="12"/>
      <c r="JD1038" s="12"/>
      <c r="JE1038" s="12"/>
      <c r="JF1038" s="12"/>
      <c r="JG1038" s="12"/>
      <c r="JH1038" s="12"/>
      <c r="JI1038" s="12"/>
      <c r="JJ1038" s="12"/>
      <c r="JK1038" s="12"/>
      <c r="JL1038" s="12"/>
      <c r="JM1038" s="12"/>
      <c r="JN1038" s="12"/>
      <c r="JO1038" s="12"/>
      <c r="JP1038" s="12"/>
      <c r="JQ1038" s="12"/>
      <c r="JR1038" s="12"/>
      <c r="JS1038" s="12"/>
      <c r="JT1038" s="12"/>
      <c r="JU1038" s="12"/>
      <c r="JV1038" s="12"/>
      <c r="JW1038" s="12"/>
      <c r="JX1038" s="12"/>
      <c r="JY1038" s="12"/>
      <c r="JZ1038" s="12"/>
      <c r="KA1038" s="12"/>
      <c r="KB1038" s="12"/>
      <c r="KC1038" s="12"/>
      <c r="KD1038" s="12"/>
      <c r="KE1038" s="12"/>
      <c r="KF1038" s="12"/>
      <c r="KG1038" s="12"/>
      <c r="KH1038" s="12"/>
      <c r="KI1038" s="12"/>
      <c r="KJ1038" s="12"/>
      <c r="KK1038" s="12"/>
      <c r="KL1038" s="12"/>
      <c r="KM1038" s="12"/>
      <c r="KN1038" s="12"/>
      <c r="KO1038" s="12"/>
      <c r="KP1038" s="12"/>
      <c r="KQ1038" s="12"/>
      <c r="KR1038" s="12"/>
      <c r="KS1038" s="12"/>
      <c r="KT1038" s="12"/>
      <c r="KU1038" s="12"/>
      <c r="KV1038" s="12"/>
      <c r="KW1038" s="12"/>
      <c r="KX1038" s="12"/>
      <c r="KY1038" s="12"/>
      <c r="KZ1038" s="12"/>
      <c r="LA1038" s="12"/>
      <c r="LB1038" s="12"/>
      <c r="LC1038" s="12"/>
      <c r="LD1038" s="12"/>
      <c r="LE1038" s="12"/>
      <c r="LF1038" s="12"/>
      <c r="LG1038" s="12"/>
      <c r="LH1038" s="12"/>
      <c r="LI1038" s="12"/>
      <c r="LJ1038" s="12"/>
      <c r="LK1038" s="12"/>
      <c r="LL1038" s="12"/>
      <c r="LM1038" s="12"/>
      <c r="LN1038" s="12"/>
      <c r="LO1038" s="12"/>
      <c r="LP1038" s="12"/>
      <c r="LQ1038" s="12"/>
      <c r="LR1038" s="12"/>
      <c r="LS1038" s="12"/>
      <c r="LT1038" s="12"/>
      <c r="LU1038" s="12"/>
      <c r="LV1038" s="12"/>
      <c r="LW1038" s="12"/>
      <c r="LX1038" s="12"/>
      <c r="LY1038" s="12"/>
      <c r="LZ1038" s="12"/>
      <c r="MA1038" s="12"/>
      <c r="MB1038" s="12"/>
      <c r="MC1038" s="12"/>
      <c r="MD1038" s="12"/>
      <c r="ME1038" s="12"/>
      <c r="MF1038" s="12"/>
      <c r="MG1038" s="12"/>
      <c r="MH1038" s="12"/>
      <c r="MI1038" s="12"/>
      <c r="MJ1038" s="12"/>
      <c r="MK1038" s="12"/>
      <c r="ML1038" s="12"/>
      <c r="MM1038" s="12"/>
      <c r="MN1038" s="12"/>
      <c r="MO1038" s="12"/>
      <c r="MP1038" s="12"/>
      <c r="MQ1038" s="12"/>
      <c r="MR1038" s="12"/>
      <c r="MS1038" s="12"/>
      <c r="MT1038" s="12"/>
      <c r="MU1038" s="12"/>
      <c r="MV1038" s="12"/>
      <c r="MW1038" s="12"/>
      <c r="MX1038" s="12"/>
      <c r="MY1038" s="12"/>
      <c r="MZ1038" s="12"/>
      <c r="NA1038" s="12"/>
      <c r="NB1038" s="12"/>
      <c r="NC1038" s="12"/>
      <c r="ND1038" s="12"/>
      <c r="NE1038" s="12"/>
      <c r="NF1038" s="12"/>
      <c r="NG1038" s="12"/>
      <c r="NH1038" s="12"/>
      <c r="NI1038" s="12"/>
      <c r="NJ1038" s="12"/>
      <c r="NK1038" s="12"/>
      <c r="NL1038" s="12"/>
      <c r="NM1038" s="12"/>
      <c r="NN1038" s="12"/>
      <c r="NO1038" s="12"/>
      <c r="NP1038" s="12"/>
      <c r="NQ1038" s="12"/>
      <c r="NR1038" s="12"/>
      <c r="NS1038" s="12"/>
      <c r="NT1038" s="12"/>
      <c r="NU1038" s="12"/>
      <c r="NV1038" s="12"/>
      <c r="NW1038" s="12"/>
      <c r="NX1038" s="12"/>
      <c r="NY1038" s="12"/>
      <c r="NZ1038" s="12"/>
      <c r="OA1038" s="12"/>
      <c r="OB1038" s="12"/>
      <c r="OC1038" s="12"/>
      <c r="OD1038" s="12"/>
      <c r="OE1038" s="12"/>
      <c r="OF1038" s="12"/>
      <c r="OG1038" s="12"/>
      <c r="OH1038" s="12"/>
      <c r="OI1038" s="12"/>
      <c r="OJ1038" s="12"/>
      <c r="OK1038" s="12"/>
      <c r="OL1038" s="12"/>
      <c r="OM1038" s="12"/>
      <c r="ON1038" s="12"/>
      <c r="OO1038" s="12"/>
      <c r="OP1038" s="12"/>
      <c r="OQ1038" s="12"/>
      <c r="OR1038" s="12"/>
      <c r="OS1038" s="12"/>
      <c r="OT1038" s="12"/>
      <c r="OU1038" s="12"/>
      <c r="OV1038" s="12"/>
      <c r="OW1038" s="12"/>
      <c r="OX1038" s="12"/>
      <c r="OY1038" s="12"/>
      <c r="OZ1038" s="12"/>
      <c r="PA1038" s="12"/>
      <c r="PB1038" s="12"/>
      <c r="PC1038" s="12"/>
      <c r="PD1038" s="12"/>
      <c r="PE1038" s="12"/>
      <c r="PF1038" s="12"/>
      <c r="PG1038" s="12"/>
      <c r="PH1038" s="12"/>
      <c r="PI1038" s="12"/>
      <c r="PJ1038" s="12"/>
      <c r="PK1038" s="12"/>
      <c r="PL1038" s="12"/>
      <c r="PM1038" s="12"/>
      <c r="PN1038" s="12"/>
      <c r="PO1038" s="12"/>
      <c r="PP1038" s="12"/>
    </row>
    <row r="1039">
      <c r="A1039" s="452"/>
      <c r="B1039" s="45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  <c r="EP1039" s="12"/>
      <c r="EQ1039" s="12"/>
      <c r="ER1039" s="12"/>
      <c r="ES1039" s="12"/>
      <c r="ET1039" s="12"/>
      <c r="EU1039" s="12"/>
      <c r="EV1039" s="12"/>
      <c r="EW1039" s="12"/>
      <c r="EX1039" s="12"/>
      <c r="EY1039" s="12"/>
      <c r="EZ1039" s="12"/>
      <c r="FA1039" s="12"/>
      <c r="FB1039" s="12"/>
      <c r="FC1039" s="12"/>
      <c r="FD1039" s="12"/>
      <c r="FE1039" s="12"/>
      <c r="FF1039" s="12"/>
      <c r="FG1039" s="12"/>
      <c r="FH1039" s="12"/>
      <c r="FI1039" s="12"/>
      <c r="FJ1039" s="12"/>
      <c r="FK1039" s="12"/>
      <c r="FL1039" s="12"/>
      <c r="FM1039" s="12"/>
      <c r="FN1039" s="12"/>
      <c r="FO1039" s="12"/>
      <c r="FP1039" s="12"/>
      <c r="FQ1039" s="12"/>
      <c r="FR1039" s="12"/>
      <c r="FS1039" s="12"/>
      <c r="FT1039" s="12"/>
      <c r="FU1039" s="12"/>
      <c r="FV1039" s="12"/>
      <c r="FW1039" s="12"/>
      <c r="FX1039" s="12"/>
      <c r="FY1039" s="12"/>
      <c r="FZ1039" s="12"/>
      <c r="GA1039" s="12"/>
      <c r="GB1039" s="12"/>
      <c r="GC1039" s="12"/>
      <c r="GD1039" s="12"/>
      <c r="GE1039" s="12"/>
      <c r="GF1039" s="12"/>
      <c r="GG1039" s="12"/>
      <c r="GH1039" s="12"/>
      <c r="GI1039" s="12"/>
      <c r="GJ1039" s="12"/>
      <c r="GK1039" s="12"/>
      <c r="GL1039" s="12"/>
      <c r="GM1039" s="12"/>
      <c r="GN1039" s="12"/>
      <c r="GO1039" s="12"/>
      <c r="GP1039" s="12"/>
      <c r="GQ1039" s="12"/>
      <c r="GR1039" s="12"/>
      <c r="GS1039" s="12"/>
      <c r="GT1039" s="12"/>
      <c r="GU1039" s="12"/>
      <c r="GV1039" s="12"/>
      <c r="GW1039" s="12"/>
      <c r="GX1039" s="12"/>
      <c r="GY1039" s="12"/>
      <c r="GZ1039" s="12"/>
      <c r="HA1039" s="12"/>
      <c r="HB1039" s="12"/>
      <c r="HC1039" s="12"/>
      <c r="HD1039" s="12"/>
      <c r="HE1039" s="12"/>
      <c r="HF1039" s="12"/>
      <c r="HG1039" s="12"/>
      <c r="HH1039" s="12"/>
      <c r="HI1039" s="12"/>
      <c r="HJ1039" s="12"/>
      <c r="HK1039" s="12"/>
      <c r="HL1039" s="12"/>
      <c r="HM1039" s="12"/>
      <c r="HN1039" s="12"/>
      <c r="HO1039" s="12"/>
      <c r="HP1039" s="12"/>
      <c r="HQ1039" s="12"/>
      <c r="HR1039" s="12"/>
      <c r="HS1039" s="12"/>
      <c r="HT1039" s="12"/>
      <c r="HU1039" s="12"/>
      <c r="HV1039" s="12"/>
      <c r="HW1039" s="12"/>
      <c r="HX1039" s="12"/>
      <c r="HY1039" s="12"/>
      <c r="HZ1039" s="12"/>
      <c r="IA1039" s="12"/>
      <c r="IB1039" s="12"/>
      <c r="IC1039" s="12"/>
      <c r="ID1039" s="12"/>
      <c r="IE1039" s="12"/>
      <c r="IF1039" s="12"/>
      <c r="IG1039" s="12"/>
      <c r="IH1039" s="12"/>
      <c r="II1039" s="12"/>
      <c r="IJ1039" s="12"/>
      <c r="IK1039" s="12"/>
      <c r="IL1039" s="12"/>
      <c r="IM1039" s="12"/>
      <c r="IN1039" s="12"/>
      <c r="IO1039" s="12"/>
      <c r="IP1039" s="12"/>
      <c r="IQ1039" s="12"/>
      <c r="IR1039" s="12"/>
      <c r="IS1039" s="12"/>
      <c r="IT1039" s="12"/>
      <c r="IU1039" s="12"/>
      <c r="IV1039" s="12"/>
      <c r="IW1039" s="12"/>
      <c r="IX1039" s="12"/>
      <c r="IY1039" s="12"/>
      <c r="IZ1039" s="12"/>
      <c r="JA1039" s="12"/>
      <c r="JB1039" s="12"/>
      <c r="JC1039" s="12"/>
      <c r="JD1039" s="12"/>
      <c r="JE1039" s="12"/>
      <c r="JF1039" s="12"/>
      <c r="JG1039" s="12"/>
      <c r="JH1039" s="12"/>
      <c r="JI1039" s="12"/>
      <c r="JJ1039" s="12"/>
      <c r="JK1039" s="12"/>
      <c r="JL1039" s="12"/>
      <c r="JM1039" s="12"/>
      <c r="JN1039" s="12"/>
      <c r="JO1039" s="12"/>
      <c r="JP1039" s="12"/>
      <c r="JQ1039" s="12"/>
      <c r="JR1039" s="12"/>
      <c r="JS1039" s="12"/>
      <c r="JT1039" s="12"/>
      <c r="JU1039" s="12"/>
      <c r="JV1039" s="12"/>
      <c r="JW1039" s="12"/>
      <c r="JX1039" s="12"/>
      <c r="JY1039" s="12"/>
      <c r="JZ1039" s="12"/>
      <c r="KA1039" s="12"/>
      <c r="KB1039" s="12"/>
      <c r="KC1039" s="12"/>
      <c r="KD1039" s="12"/>
      <c r="KE1039" s="12"/>
      <c r="KF1039" s="12"/>
      <c r="KG1039" s="12"/>
      <c r="KH1039" s="12"/>
      <c r="KI1039" s="12"/>
      <c r="KJ1039" s="12"/>
      <c r="KK1039" s="12"/>
      <c r="KL1039" s="12"/>
      <c r="KM1039" s="12"/>
      <c r="KN1039" s="12"/>
      <c r="KO1039" s="12"/>
      <c r="KP1039" s="12"/>
      <c r="KQ1039" s="12"/>
      <c r="KR1039" s="12"/>
      <c r="KS1039" s="12"/>
      <c r="KT1039" s="12"/>
      <c r="KU1039" s="12"/>
      <c r="KV1039" s="12"/>
      <c r="KW1039" s="12"/>
      <c r="KX1039" s="12"/>
      <c r="KY1039" s="12"/>
      <c r="KZ1039" s="12"/>
      <c r="LA1039" s="12"/>
      <c r="LB1039" s="12"/>
      <c r="LC1039" s="12"/>
      <c r="LD1039" s="12"/>
      <c r="LE1039" s="12"/>
      <c r="LF1039" s="12"/>
      <c r="LG1039" s="12"/>
      <c r="LH1039" s="12"/>
      <c r="LI1039" s="12"/>
      <c r="LJ1039" s="12"/>
      <c r="LK1039" s="12"/>
      <c r="LL1039" s="12"/>
      <c r="LM1039" s="12"/>
      <c r="LN1039" s="12"/>
      <c r="LO1039" s="12"/>
      <c r="LP1039" s="12"/>
      <c r="LQ1039" s="12"/>
      <c r="LR1039" s="12"/>
      <c r="LS1039" s="12"/>
      <c r="LT1039" s="12"/>
      <c r="LU1039" s="12"/>
      <c r="LV1039" s="12"/>
      <c r="LW1039" s="12"/>
      <c r="LX1039" s="12"/>
      <c r="LY1039" s="12"/>
      <c r="LZ1039" s="12"/>
      <c r="MA1039" s="12"/>
      <c r="MB1039" s="12"/>
      <c r="MC1039" s="12"/>
      <c r="MD1039" s="12"/>
      <c r="ME1039" s="12"/>
      <c r="MF1039" s="12"/>
      <c r="MG1039" s="12"/>
      <c r="MH1039" s="12"/>
      <c r="MI1039" s="12"/>
      <c r="MJ1039" s="12"/>
      <c r="MK1039" s="12"/>
      <c r="ML1039" s="12"/>
      <c r="MM1039" s="12"/>
      <c r="MN1039" s="12"/>
      <c r="MO1039" s="12"/>
      <c r="MP1039" s="12"/>
      <c r="MQ1039" s="12"/>
      <c r="MR1039" s="12"/>
      <c r="MS1039" s="12"/>
      <c r="MT1039" s="12"/>
      <c r="MU1039" s="12"/>
      <c r="MV1039" s="12"/>
      <c r="MW1039" s="12"/>
      <c r="MX1039" s="12"/>
      <c r="MY1039" s="12"/>
      <c r="MZ1039" s="12"/>
      <c r="NA1039" s="12"/>
      <c r="NB1039" s="12"/>
      <c r="NC1039" s="12"/>
      <c r="ND1039" s="12"/>
      <c r="NE1039" s="12"/>
      <c r="NF1039" s="12"/>
      <c r="NG1039" s="12"/>
      <c r="NH1039" s="12"/>
      <c r="NI1039" s="12"/>
      <c r="NJ1039" s="12"/>
      <c r="NK1039" s="12"/>
      <c r="NL1039" s="12"/>
      <c r="NM1039" s="12"/>
      <c r="NN1039" s="12"/>
      <c r="NO1039" s="12"/>
      <c r="NP1039" s="12"/>
      <c r="NQ1039" s="12"/>
      <c r="NR1039" s="12"/>
      <c r="NS1039" s="12"/>
      <c r="NT1039" s="12"/>
      <c r="NU1039" s="12"/>
      <c r="NV1039" s="12"/>
      <c r="NW1039" s="12"/>
      <c r="NX1039" s="12"/>
      <c r="NY1039" s="12"/>
      <c r="NZ1039" s="12"/>
      <c r="OA1039" s="12"/>
      <c r="OB1039" s="12"/>
      <c r="OC1039" s="12"/>
      <c r="OD1039" s="12"/>
      <c r="OE1039" s="12"/>
      <c r="OF1039" s="12"/>
      <c r="OG1039" s="12"/>
      <c r="OH1039" s="12"/>
      <c r="OI1039" s="12"/>
      <c r="OJ1039" s="12"/>
      <c r="OK1039" s="12"/>
      <c r="OL1039" s="12"/>
      <c r="OM1039" s="12"/>
      <c r="ON1039" s="12"/>
      <c r="OO1039" s="12"/>
      <c r="OP1039" s="12"/>
      <c r="OQ1039" s="12"/>
      <c r="OR1039" s="12"/>
      <c r="OS1039" s="12"/>
      <c r="OT1039" s="12"/>
      <c r="OU1039" s="12"/>
      <c r="OV1039" s="12"/>
      <c r="OW1039" s="12"/>
      <c r="OX1039" s="12"/>
      <c r="OY1039" s="12"/>
      <c r="OZ1039" s="12"/>
      <c r="PA1039" s="12"/>
      <c r="PB1039" s="12"/>
      <c r="PC1039" s="12"/>
      <c r="PD1039" s="12"/>
      <c r="PE1039" s="12"/>
      <c r="PF1039" s="12"/>
      <c r="PG1039" s="12"/>
      <c r="PH1039" s="12"/>
      <c r="PI1039" s="12"/>
      <c r="PJ1039" s="12"/>
      <c r="PK1039" s="12"/>
      <c r="PL1039" s="12"/>
      <c r="PM1039" s="12"/>
      <c r="PN1039" s="12"/>
      <c r="PO1039" s="12"/>
      <c r="PP1039" s="12"/>
    </row>
    <row r="1040">
      <c r="A1040" s="452"/>
      <c r="B1040" s="45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/>
      <c r="ES1040" s="12"/>
      <c r="ET1040" s="12"/>
      <c r="EU1040" s="12"/>
      <c r="EV1040" s="12"/>
      <c r="EW1040" s="12"/>
      <c r="EX1040" s="12"/>
      <c r="EY1040" s="12"/>
      <c r="EZ1040" s="12"/>
      <c r="FA1040" s="12"/>
      <c r="FB1040" s="12"/>
      <c r="FC1040" s="12"/>
      <c r="FD1040" s="12"/>
      <c r="FE1040" s="12"/>
      <c r="FF1040" s="12"/>
      <c r="FG1040" s="12"/>
      <c r="FH1040" s="12"/>
      <c r="FI1040" s="12"/>
      <c r="FJ1040" s="12"/>
      <c r="FK1040" s="12"/>
      <c r="FL1040" s="12"/>
      <c r="FM1040" s="12"/>
      <c r="FN1040" s="12"/>
      <c r="FO1040" s="12"/>
      <c r="FP1040" s="12"/>
      <c r="FQ1040" s="12"/>
      <c r="FR1040" s="12"/>
      <c r="FS1040" s="12"/>
      <c r="FT1040" s="12"/>
      <c r="FU1040" s="12"/>
      <c r="FV1040" s="12"/>
      <c r="FW1040" s="12"/>
      <c r="FX1040" s="12"/>
      <c r="FY1040" s="12"/>
      <c r="FZ1040" s="12"/>
      <c r="GA1040" s="12"/>
      <c r="GB1040" s="12"/>
      <c r="GC1040" s="12"/>
      <c r="GD1040" s="12"/>
      <c r="GE1040" s="12"/>
      <c r="GF1040" s="12"/>
      <c r="GG1040" s="12"/>
      <c r="GH1040" s="12"/>
      <c r="GI1040" s="12"/>
      <c r="GJ1040" s="12"/>
      <c r="GK1040" s="12"/>
      <c r="GL1040" s="12"/>
      <c r="GM1040" s="12"/>
      <c r="GN1040" s="12"/>
      <c r="GO1040" s="12"/>
      <c r="GP1040" s="12"/>
      <c r="GQ1040" s="12"/>
      <c r="GR1040" s="12"/>
      <c r="GS1040" s="12"/>
      <c r="GT1040" s="12"/>
      <c r="GU1040" s="12"/>
      <c r="GV1040" s="12"/>
      <c r="GW1040" s="12"/>
      <c r="GX1040" s="12"/>
      <c r="GY1040" s="12"/>
      <c r="GZ1040" s="12"/>
      <c r="HA1040" s="12"/>
      <c r="HB1040" s="12"/>
      <c r="HC1040" s="12"/>
      <c r="HD1040" s="12"/>
      <c r="HE1040" s="12"/>
      <c r="HF1040" s="12"/>
      <c r="HG1040" s="12"/>
      <c r="HH1040" s="12"/>
      <c r="HI1040" s="12"/>
      <c r="HJ1040" s="12"/>
      <c r="HK1040" s="12"/>
      <c r="HL1040" s="12"/>
      <c r="HM1040" s="12"/>
      <c r="HN1040" s="12"/>
      <c r="HO1040" s="12"/>
      <c r="HP1040" s="12"/>
      <c r="HQ1040" s="12"/>
      <c r="HR1040" s="12"/>
      <c r="HS1040" s="12"/>
      <c r="HT1040" s="12"/>
      <c r="HU1040" s="12"/>
      <c r="HV1040" s="12"/>
      <c r="HW1040" s="12"/>
      <c r="HX1040" s="12"/>
      <c r="HY1040" s="12"/>
      <c r="HZ1040" s="12"/>
      <c r="IA1040" s="12"/>
      <c r="IB1040" s="12"/>
      <c r="IC1040" s="12"/>
      <c r="ID1040" s="12"/>
      <c r="IE1040" s="12"/>
      <c r="IF1040" s="12"/>
      <c r="IG1040" s="12"/>
      <c r="IH1040" s="12"/>
      <c r="II1040" s="12"/>
      <c r="IJ1040" s="12"/>
      <c r="IK1040" s="12"/>
      <c r="IL1040" s="12"/>
      <c r="IM1040" s="12"/>
      <c r="IN1040" s="12"/>
      <c r="IO1040" s="12"/>
      <c r="IP1040" s="12"/>
      <c r="IQ1040" s="12"/>
      <c r="IR1040" s="12"/>
      <c r="IS1040" s="12"/>
      <c r="IT1040" s="12"/>
      <c r="IU1040" s="12"/>
      <c r="IV1040" s="12"/>
      <c r="IW1040" s="12"/>
      <c r="IX1040" s="12"/>
      <c r="IY1040" s="12"/>
      <c r="IZ1040" s="12"/>
      <c r="JA1040" s="12"/>
      <c r="JB1040" s="12"/>
      <c r="JC1040" s="12"/>
      <c r="JD1040" s="12"/>
      <c r="JE1040" s="12"/>
      <c r="JF1040" s="12"/>
      <c r="JG1040" s="12"/>
      <c r="JH1040" s="12"/>
      <c r="JI1040" s="12"/>
      <c r="JJ1040" s="12"/>
      <c r="JK1040" s="12"/>
      <c r="JL1040" s="12"/>
      <c r="JM1040" s="12"/>
      <c r="JN1040" s="12"/>
      <c r="JO1040" s="12"/>
      <c r="JP1040" s="12"/>
      <c r="JQ1040" s="12"/>
      <c r="JR1040" s="12"/>
      <c r="JS1040" s="12"/>
      <c r="JT1040" s="12"/>
      <c r="JU1040" s="12"/>
      <c r="JV1040" s="12"/>
      <c r="JW1040" s="12"/>
      <c r="JX1040" s="12"/>
      <c r="JY1040" s="12"/>
      <c r="JZ1040" s="12"/>
      <c r="KA1040" s="12"/>
      <c r="KB1040" s="12"/>
      <c r="KC1040" s="12"/>
      <c r="KD1040" s="12"/>
      <c r="KE1040" s="12"/>
      <c r="KF1040" s="12"/>
      <c r="KG1040" s="12"/>
      <c r="KH1040" s="12"/>
      <c r="KI1040" s="12"/>
      <c r="KJ1040" s="12"/>
      <c r="KK1040" s="12"/>
      <c r="KL1040" s="12"/>
      <c r="KM1040" s="12"/>
      <c r="KN1040" s="12"/>
      <c r="KO1040" s="12"/>
      <c r="KP1040" s="12"/>
      <c r="KQ1040" s="12"/>
      <c r="KR1040" s="12"/>
      <c r="KS1040" s="12"/>
      <c r="KT1040" s="12"/>
      <c r="KU1040" s="12"/>
      <c r="KV1040" s="12"/>
      <c r="KW1040" s="12"/>
      <c r="KX1040" s="12"/>
      <c r="KY1040" s="12"/>
      <c r="KZ1040" s="12"/>
      <c r="LA1040" s="12"/>
      <c r="LB1040" s="12"/>
      <c r="LC1040" s="12"/>
      <c r="LD1040" s="12"/>
      <c r="LE1040" s="12"/>
      <c r="LF1040" s="12"/>
      <c r="LG1040" s="12"/>
      <c r="LH1040" s="12"/>
      <c r="LI1040" s="12"/>
      <c r="LJ1040" s="12"/>
      <c r="LK1040" s="12"/>
      <c r="LL1040" s="12"/>
      <c r="LM1040" s="12"/>
      <c r="LN1040" s="12"/>
      <c r="LO1040" s="12"/>
      <c r="LP1040" s="12"/>
      <c r="LQ1040" s="12"/>
      <c r="LR1040" s="12"/>
      <c r="LS1040" s="12"/>
      <c r="LT1040" s="12"/>
      <c r="LU1040" s="12"/>
      <c r="LV1040" s="12"/>
      <c r="LW1040" s="12"/>
      <c r="LX1040" s="12"/>
      <c r="LY1040" s="12"/>
      <c r="LZ1040" s="12"/>
      <c r="MA1040" s="12"/>
      <c r="MB1040" s="12"/>
      <c r="MC1040" s="12"/>
      <c r="MD1040" s="12"/>
      <c r="ME1040" s="12"/>
      <c r="MF1040" s="12"/>
      <c r="MG1040" s="12"/>
      <c r="MH1040" s="12"/>
      <c r="MI1040" s="12"/>
      <c r="MJ1040" s="12"/>
      <c r="MK1040" s="12"/>
      <c r="ML1040" s="12"/>
      <c r="MM1040" s="12"/>
      <c r="MN1040" s="12"/>
      <c r="MO1040" s="12"/>
      <c r="MP1040" s="12"/>
      <c r="MQ1040" s="12"/>
      <c r="MR1040" s="12"/>
      <c r="MS1040" s="12"/>
      <c r="MT1040" s="12"/>
      <c r="MU1040" s="12"/>
      <c r="MV1040" s="12"/>
      <c r="MW1040" s="12"/>
      <c r="MX1040" s="12"/>
      <c r="MY1040" s="12"/>
      <c r="MZ1040" s="12"/>
      <c r="NA1040" s="12"/>
      <c r="NB1040" s="12"/>
      <c r="NC1040" s="12"/>
      <c r="ND1040" s="12"/>
      <c r="NE1040" s="12"/>
      <c r="NF1040" s="12"/>
      <c r="NG1040" s="12"/>
      <c r="NH1040" s="12"/>
      <c r="NI1040" s="12"/>
      <c r="NJ1040" s="12"/>
      <c r="NK1040" s="12"/>
      <c r="NL1040" s="12"/>
      <c r="NM1040" s="12"/>
      <c r="NN1040" s="12"/>
      <c r="NO1040" s="12"/>
      <c r="NP1040" s="12"/>
      <c r="NQ1040" s="12"/>
      <c r="NR1040" s="12"/>
      <c r="NS1040" s="12"/>
      <c r="NT1040" s="12"/>
      <c r="NU1040" s="12"/>
      <c r="NV1040" s="12"/>
      <c r="NW1040" s="12"/>
      <c r="NX1040" s="12"/>
      <c r="NY1040" s="12"/>
      <c r="NZ1040" s="12"/>
      <c r="OA1040" s="12"/>
      <c r="OB1040" s="12"/>
      <c r="OC1040" s="12"/>
      <c r="OD1040" s="12"/>
      <c r="OE1040" s="12"/>
      <c r="OF1040" s="12"/>
      <c r="OG1040" s="12"/>
      <c r="OH1040" s="12"/>
      <c r="OI1040" s="12"/>
      <c r="OJ1040" s="12"/>
      <c r="OK1040" s="12"/>
      <c r="OL1040" s="12"/>
      <c r="OM1040" s="12"/>
      <c r="ON1040" s="12"/>
      <c r="OO1040" s="12"/>
      <c r="OP1040" s="12"/>
      <c r="OQ1040" s="12"/>
      <c r="OR1040" s="12"/>
      <c r="OS1040" s="12"/>
      <c r="OT1040" s="12"/>
      <c r="OU1040" s="12"/>
      <c r="OV1040" s="12"/>
      <c r="OW1040" s="12"/>
      <c r="OX1040" s="12"/>
      <c r="OY1040" s="12"/>
      <c r="OZ1040" s="12"/>
      <c r="PA1040" s="12"/>
      <c r="PB1040" s="12"/>
      <c r="PC1040" s="12"/>
      <c r="PD1040" s="12"/>
      <c r="PE1040" s="12"/>
      <c r="PF1040" s="12"/>
      <c r="PG1040" s="12"/>
      <c r="PH1040" s="12"/>
      <c r="PI1040" s="12"/>
      <c r="PJ1040" s="12"/>
      <c r="PK1040" s="12"/>
      <c r="PL1040" s="12"/>
      <c r="PM1040" s="12"/>
      <c r="PN1040" s="12"/>
      <c r="PO1040" s="12"/>
      <c r="PP1040" s="12"/>
    </row>
    <row r="1041">
      <c r="A1041" s="452"/>
      <c r="B1041" s="45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  <c r="EP1041" s="12"/>
      <c r="EQ1041" s="12"/>
      <c r="ER1041" s="12"/>
      <c r="ES1041" s="12"/>
      <c r="ET1041" s="12"/>
      <c r="EU1041" s="12"/>
      <c r="EV1041" s="12"/>
      <c r="EW1041" s="12"/>
      <c r="EX1041" s="12"/>
      <c r="EY1041" s="12"/>
      <c r="EZ1041" s="12"/>
      <c r="FA1041" s="12"/>
      <c r="FB1041" s="12"/>
      <c r="FC1041" s="12"/>
      <c r="FD1041" s="12"/>
      <c r="FE1041" s="12"/>
      <c r="FF1041" s="12"/>
      <c r="FG1041" s="12"/>
      <c r="FH1041" s="12"/>
      <c r="FI1041" s="12"/>
      <c r="FJ1041" s="12"/>
      <c r="FK1041" s="12"/>
      <c r="FL1041" s="12"/>
      <c r="FM1041" s="12"/>
      <c r="FN1041" s="12"/>
      <c r="FO1041" s="12"/>
      <c r="FP1041" s="12"/>
      <c r="FQ1041" s="12"/>
      <c r="FR1041" s="12"/>
      <c r="FS1041" s="12"/>
      <c r="FT1041" s="12"/>
      <c r="FU1041" s="12"/>
      <c r="FV1041" s="12"/>
      <c r="FW1041" s="12"/>
      <c r="FX1041" s="12"/>
      <c r="FY1041" s="12"/>
      <c r="FZ1041" s="12"/>
      <c r="GA1041" s="12"/>
      <c r="GB1041" s="12"/>
      <c r="GC1041" s="12"/>
      <c r="GD1041" s="12"/>
      <c r="GE1041" s="12"/>
      <c r="GF1041" s="12"/>
      <c r="GG1041" s="12"/>
      <c r="GH1041" s="12"/>
      <c r="GI1041" s="12"/>
      <c r="GJ1041" s="12"/>
      <c r="GK1041" s="12"/>
      <c r="GL1041" s="12"/>
      <c r="GM1041" s="12"/>
      <c r="GN1041" s="12"/>
      <c r="GO1041" s="12"/>
      <c r="GP1041" s="12"/>
      <c r="GQ1041" s="12"/>
      <c r="GR1041" s="12"/>
      <c r="GS1041" s="12"/>
      <c r="GT1041" s="12"/>
      <c r="GU1041" s="12"/>
      <c r="GV1041" s="12"/>
      <c r="GW1041" s="12"/>
      <c r="GX1041" s="12"/>
      <c r="GY1041" s="12"/>
      <c r="GZ1041" s="12"/>
      <c r="HA1041" s="12"/>
      <c r="HB1041" s="12"/>
      <c r="HC1041" s="12"/>
      <c r="HD1041" s="12"/>
      <c r="HE1041" s="12"/>
      <c r="HF1041" s="12"/>
      <c r="HG1041" s="12"/>
      <c r="HH1041" s="12"/>
      <c r="HI1041" s="12"/>
      <c r="HJ1041" s="12"/>
      <c r="HK1041" s="12"/>
      <c r="HL1041" s="12"/>
      <c r="HM1041" s="12"/>
      <c r="HN1041" s="12"/>
      <c r="HO1041" s="12"/>
      <c r="HP1041" s="12"/>
      <c r="HQ1041" s="12"/>
      <c r="HR1041" s="12"/>
      <c r="HS1041" s="12"/>
      <c r="HT1041" s="12"/>
      <c r="HU1041" s="12"/>
      <c r="HV1041" s="12"/>
      <c r="HW1041" s="12"/>
      <c r="HX1041" s="12"/>
      <c r="HY1041" s="12"/>
      <c r="HZ1041" s="12"/>
      <c r="IA1041" s="12"/>
      <c r="IB1041" s="12"/>
      <c r="IC1041" s="12"/>
      <c r="ID1041" s="12"/>
      <c r="IE1041" s="12"/>
      <c r="IF1041" s="12"/>
      <c r="IG1041" s="12"/>
      <c r="IH1041" s="12"/>
      <c r="II1041" s="12"/>
      <c r="IJ1041" s="12"/>
      <c r="IK1041" s="12"/>
      <c r="IL1041" s="12"/>
      <c r="IM1041" s="12"/>
      <c r="IN1041" s="12"/>
      <c r="IO1041" s="12"/>
      <c r="IP1041" s="12"/>
      <c r="IQ1041" s="12"/>
      <c r="IR1041" s="12"/>
      <c r="IS1041" s="12"/>
      <c r="IT1041" s="12"/>
      <c r="IU1041" s="12"/>
      <c r="IV1041" s="12"/>
      <c r="IW1041" s="12"/>
      <c r="IX1041" s="12"/>
      <c r="IY1041" s="12"/>
      <c r="IZ1041" s="12"/>
      <c r="JA1041" s="12"/>
      <c r="JB1041" s="12"/>
      <c r="JC1041" s="12"/>
      <c r="JD1041" s="12"/>
      <c r="JE1041" s="12"/>
      <c r="JF1041" s="12"/>
      <c r="JG1041" s="12"/>
      <c r="JH1041" s="12"/>
      <c r="JI1041" s="12"/>
      <c r="JJ1041" s="12"/>
      <c r="JK1041" s="12"/>
      <c r="JL1041" s="12"/>
      <c r="JM1041" s="12"/>
      <c r="JN1041" s="12"/>
      <c r="JO1041" s="12"/>
      <c r="JP1041" s="12"/>
      <c r="JQ1041" s="12"/>
      <c r="JR1041" s="12"/>
      <c r="JS1041" s="12"/>
      <c r="JT1041" s="12"/>
      <c r="JU1041" s="12"/>
      <c r="JV1041" s="12"/>
      <c r="JW1041" s="12"/>
      <c r="JX1041" s="12"/>
      <c r="JY1041" s="12"/>
      <c r="JZ1041" s="12"/>
      <c r="KA1041" s="12"/>
      <c r="KB1041" s="12"/>
      <c r="KC1041" s="12"/>
      <c r="KD1041" s="12"/>
      <c r="KE1041" s="12"/>
      <c r="KF1041" s="12"/>
      <c r="KG1041" s="12"/>
      <c r="KH1041" s="12"/>
      <c r="KI1041" s="12"/>
      <c r="KJ1041" s="12"/>
      <c r="KK1041" s="12"/>
      <c r="KL1041" s="12"/>
      <c r="KM1041" s="12"/>
      <c r="KN1041" s="12"/>
      <c r="KO1041" s="12"/>
      <c r="KP1041" s="12"/>
      <c r="KQ1041" s="12"/>
      <c r="KR1041" s="12"/>
      <c r="KS1041" s="12"/>
      <c r="KT1041" s="12"/>
      <c r="KU1041" s="12"/>
      <c r="KV1041" s="12"/>
      <c r="KW1041" s="12"/>
      <c r="KX1041" s="12"/>
      <c r="KY1041" s="12"/>
      <c r="KZ1041" s="12"/>
      <c r="LA1041" s="12"/>
      <c r="LB1041" s="12"/>
      <c r="LC1041" s="12"/>
      <c r="LD1041" s="12"/>
      <c r="LE1041" s="12"/>
      <c r="LF1041" s="12"/>
      <c r="LG1041" s="12"/>
      <c r="LH1041" s="12"/>
      <c r="LI1041" s="12"/>
      <c r="LJ1041" s="12"/>
      <c r="LK1041" s="12"/>
      <c r="LL1041" s="12"/>
      <c r="LM1041" s="12"/>
      <c r="LN1041" s="12"/>
      <c r="LO1041" s="12"/>
      <c r="LP1041" s="12"/>
      <c r="LQ1041" s="12"/>
      <c r="LR1041" s="12"/>
      <c r="LS1041" s="12"/>
      <c r="LT1041" s="12"/>
      <c r="LU1041" s="12"/>
      <c r="LV1041" s="12"/>
      <c r="LW1041" s="12"/>
      <c r="LX1041" s="12"/>
      <c r="LY1041" s="12"/>
      <c r="LZ1041" s="12"/>
      <c r="MA1041" s="12"/>
      <c r="MB1041" s="12"/>
      <c r="MC1041" s="12"/>
      <c r="MD1041" s="12"/>
      <c r="ME1041" s="12"/>
      <c r="MF1041" s="12"/>
      <c r="MG1041" s="12"/>
      <c r="MH1041" s="12"/>
      <c r="MI1041" s="12"/>
      <c r="MJ1041" s="12"/>
      <c r="MK1041" s="12"/>
      <c r="ML1041" s="12"/>
      <c r="MM1041" s="12"/>
      <c r="MN1041" s="12"/>
      <c r="MO1041" s="12"/>
      <c r="MP1041" s="12"/>
      <c r="MQ1041" s="12"/>
      <c r="MR1041" s="12"/>
      <c r="MS1041" s="12"/>
      <c r="MT1041" s="12"/>
      <c r="MU1041" s="12"/>
      <c r="MV1041" s="12"/>
      <c r="MW1041" s="12"/>
      <c r="MX1041" s="12"/>
      <c r="MY1041" s="12"/>
      <c r="MZ1041" s="12"/>
      <c r="NA1041" s="12"/>
      <c r="NB1041" s="12"/>
      <c r="NC1041" s="12"/>
      <c r="ND1041" s="12"/>
      <c r="NE1041" s="12"/>
      <c r="NF1041" s="12"/>
      <c r="NG1041" s="12"/>
      <c r="NH1041" s="12"/>
      <c r="NI1041" s="12"/>
      <c r="NJ1041" s="12"/>
      <c r="NK1041" s="12"/>
      <c r="NL1041" s="12"/>
      <c r="NM1041" s="12"/>
      <c r="NN1041" s="12"/>
      <c r="NO1041" s="12"/>
      <c r="NP1041" s="12"/>
      <c r="NQ1041" s="12"/>
      <c r="NR1041" s="12"/>
      <c r="NS1041" s="12"/>
      <c r="NT1041" s="12"/>
      <c r="NU1041" s="12"/>
      <c r="NV1041" s="12"/>
      <c r="NW1041" s="12"/>
      <c r="NX1041" s="12"/>
      <c r="NY1041" s="12"/>
      <c r="NZ1041" s="12"/>
      <c r="OA1041" s="12"/>
      <c r="OB1041" s="12"/>
      <c r="OC1041" s="12"/>
      <c r="OD1041" s="12"/>
      <c r="OE1041" s="12"/>
      <c r="OF1041" s="12"/>
      <c r="OG1041" s="12"/>
      <c r="OH1041" s="12"/>
      <c r="OI1041" s="12"/>
      <c r="OJ1041" s="12"/>
      <c r="OK1041" s="12"/>
      <c r="OL1041" s="12"/>
      <c r="OM1041" s="12"/>
      <c r="ON1041" s="12"/>
      <c r="OO1041" s="12"/>
      <c r="OP1041" s="12"/>
      <c r="OQ1041" s="12"/>
      <c r="OR1041" s="12"/>
      <c r="OS1041" s="12"/>
      <c r="OT1041" s="12"/>
      <c r="OU1041" s="12"/>
      <c r="OV1041" s="12"/>
      <c r="OW1041" s="12"/>
      <c r="OX1041" s="12"/>
      <c r="OY1041" s="12"/>
      <c r="OZ1041" s="12"/>
      <c r="PA1041" s="12"/>
      <c r="PB1041" s="12"/>
      <c r="PC1041" s="12"/>
      <c r="PD1041" s="12"/>
      <c r="PE1041" s="12"/>
      <c r="PF1041" s="12"/>
      <c r="PG1041" s="12"/>
      <c r="PH1041" s="12"/>
      <c r="PI1041" s="12"/>
      <c r="PJ1041" s="12"/>
      <c r="PK1041" s="12"/>
      <c r="PL1041" s="12"/>
      <c r="PM1041" s="12"/>
      <c r="PN1041" s="12"/>
      <c r="PO1041" s="12"/>
      <c r="PP1041" s="12"/>
    </row>
    <row r="1042">
      <c r="A1042" s="452"/>
      <c r="B1042" s="45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2"/>
      <c r="FA1042" s="12"/>
      <c r="FB1042" s="12"/>
      <c r="FC1042" s="12"/>
      <c r="FD1042" s="12"/>
      <c r="FE1042" s="12"/>
      <c r="FF1042" s="12"/>
      <c r="FG1042" s="12"/>
      <c r="FH1042" s="12"/>
      <c r="FI1042" s="12"/>
      <c r="FJ1042" s="12"/>
      <c r="FK1042" s="12"/>
      <c r="FL1042" s="12"/>
      <c r="FM1042" s="12"/>
      <c r="FN1042" s="12"/>
      <c r="FO1042" s="12"/>
      <c r="FP1042" s="12"/>
      <c r="FQ1042" s="12"/>
      <c r="FR1042" s="12"/>
      <c r="FS1042" s="12"/>
      <c r="FT1042" s="12"/>
      <c r="FU1042" s="12"/>
      <c r="FV1042" s="12"/>
      <c r="FW1042" s="12"/>
      <c r="FX1042" s="12"/>
      <c r="FY1042" s="12"/>
      <c r="FZ1042" s="12"/>
      <c r="GA1042" s="12"/>
      <c r="GB1042" s="12"/>
      <c r="GC1042" s="12"/>
      <c r="GD1042" s="12"/>
      <c r="GE1042" s="12"/>
      <c r="GF1042" s="12"/>
      <c r="GG1042" s="12"/>
      <c r="GH1042" s="12"/>
      <c r="GI1042" s="12"/>
      <c r="GJ1042" s="12"/>
      <c r="GK1042" s="12"/>
      <c r="GL1042" s="12"/>
      <c r="GM1042" s="12"/>
      <c r="GN1042" s="12"/>
      <c r="GO1042" s="12"/>
      <c r="GP1042" s="12"/>
      <c r="GQ1042" s="12"/>
      <c r="GR1042" s="12"/>
      <c r="GS1042" s="12"/>
      <c r="GT1042" s="12"/>
      <c r="GU1042" s="12"/>
      <c r="GV1042" s="12"/>
      <c r="GW1042" s="12"/>
      <c r="GX1042" s="12"/>
      <c r="GY1042" s="12"/>
      <c r="GZ1042" s="12"/>
      <c r="HA1042" s="12"/>
      <c r="HB1042" s="12"/>
      <c r="HC1042" s="12"/>
      <c r="HD1042" s="12"/>
      <c r="HE1042" s="12"/>
      <c r="HF1042" s="12"/>
      <c r="HG1042" s="12"/>
      <c r="HH1042" s="12"/>
      <c r="HI1042" s="12"/>
      <c r="HJ1042" s="12"/>
      <c r="HK1042" s="12"/>
      <c r="HL1042" s="12"/>
      <c r="HM1042" s="12"/>
      <c r="HN1042" s="12"/>
      <c r="HO1042" s="12"/>
      <c r="HP1042" s="12"/>
      <c r="HQ1042" s="12"/>
      <c r="HR1042" s="12"/>
      <c r="HS1042" s="12"/>
      <c r="HT1042" s="12"/>
      <c r="HU1042" s="12"/>
      <c r="HV1042" s="12"/>
      <c r="HW1042" s="12"/>
      <c r="HX1042" s="12"/>
      <c r="HY1042" s="12"/>
      <c r="HZ1042" s="12"/>
      <c r="IA1042" s="12"/>
      <c r="IB1042" s="12"/>
      <c r="IC1042" s="12"/>
      <c r="ID1042" s="12"/>
      <c r="IE1042" s="12"/>
      <c r="IF1042" s="12"/>
      <c r="IG1042" s="12"/>
      <c r="IH1042" s="12"/>
      <c r="II1042" s="12"/>
      <c r="IJ1042" s="12"/>
      <c r="IK1042" s="12"/>
      <c r="IL1042" s="12"/>
      <c r="IM1042" s="12"/>
      <c r="IN1042" s="12"/>
      <c r="IO1042" s="12"/>
      <c r="IP1042" s="12"/>
      <c r="IQ1042" s="12"/>
      <c r="IR1042" s="12"/>
      <c r="IS1042" s="12"/>
      <c r="IT1042" s="12"/>
      <c r="IU1042" s="12"/>
      <c r="IV1042" s="12"/>
      <c r="IW1042" s="12"/>
      <c r="IX1042" s="12"/>
      <c r="IY1042" s="12"/>
      <c r="IZ1042" s="12"/>
      <c r="JA1042" s="12"/>
      <c r="JB1042" s="12"/>
      <c r="JC1042" s="12"/>
      <c r="JD1042" s="12"/>
      <c r="JE1042" s="12"/>
      <c r="JF1042" s="12"/>
      <c r="JG1042" s="12"/>
      <c r="JH1042" s="12"/>
      <c r="JI1042" s="12"/>
      <c r="JJ1042" s="12"/>
      <c r="JK1042" s="12"/>
      <c r="JL1042" s="12"/>
      <c r="JM1042" s="12"/>
      <c r="JN1042" s="12"/>
      <c r="JO1042" s="12"/>
      <c r="JP1042" s="12"/>
      <c r="JQ1042" s="12"/>
      <c r="JR1042" s="12"/>
      <c r="JS1042" s="12"/>
      <c r="JT1042" s="12"/>
      <c r="JU1042" s="12"/>
      <c r="JV1042" s="12"/>
      <c r="JW1042" s="12"/>
      <c r="JX1042" s="12"/>
      <c r="JY1042" s="12"/>
      <c r="JZ1042" s="12"/>
      <c r="KA1042" s="12"/>
      <c r="KB1042" s="12"/>
      <c r="KC1042" s="12"/>
      <c r="KD1042" s="12"/>
      <c r="KE1042" s="12"/>
      <c r="KF1042" s="12"/>
      <c r="KG1042" s="12"/>
      <c r="KH1042" s="12"/>
      <c r="KI1042" s="12"/>
      <c r="KJ1042" s="12"/>
      <c r="KK1042" s="12"/>
      <c r="KL1042" s="12"/>
      <c r="KM1042" s="12"/>
      <c r="KN1042" s="12"/>
      <c r="KO1042" s="12"/>
      <c r="KP1042" s="12"/>
      <c r="KQ1042" s="12"/>
      <c r="KR1042" s="12"/>
      <c r="KS1042" s="12"/>
      <c r="KT1042" s="12"/>
      <c r="KU1042" s="12"/>
      <c r="KV1042" s="12"/>
      <c r="KW1042" s="12"/>
      <c r="KX1042" s="12"/>
      <c r="KY1042" s="12"/>
      <c r="KZ1042" s="12"/>
      <c r="LA1042" s="12"/>
      <c r="LB1042" s="12"/>
      <c r="LC1042" s="12"/>
      <c r="LD1042" s="12"/>
      <c r="LE1042" s="12"/>
      <c r="LF1042" s="12"/>
      <c r="LG1042" s="12"/>
      <c r="LH1042" s="12"/>
      <c r="LI1042" s="12"/>
      <c r="LJ1042" s="12"/>
      <c r="LK1042" s="12"/>
      <c r="LL1042" s="12"/>
      <c r="LM1042" s="12"/>
      <c r="LN1042" s="12"/>
      <c r="LO1042" s="12"/>
      <c r="LP1042" s="12"/>
      <c r="LQ1042" s="12"/>
      <c r="LR1042" s="12"/>
      <c r="LS1042" s="12"/>
      <c r="LT1042" s="12"/>
      <c r="LU1042" s="12"/>
      <c r="LV1042" s="12"/>
      <c r="LW1042" s="12"/>
      <c r="LX1042" s="12"/>
      <c r="LY1042" s="12"/>
      <c r="LZ1042" s="12"/>
      <c r="MA1042" s="12"/>
      <c r="MB1042" s="12"/>
      <c r="MC1042" s="12"/>
      <c r="MD1042" s="12"/>
      <c r="ME1042" s="12"/>
      <c r="MF1042" s="12"/>
      <c r="MG1042" s="12"/>
      <c r="MH1042" s="12"/>
      <c r="MI1042" s="12"/>
      <c r="MJ1042" s="12"/>
      <c r="MK1042" s="12"/>
      <c r="ML1042" s="12"/>
      <c r="MM1042" s="12"/>
      <c r="MN1042" s="12"/>
      <c r="MO1042" s="12"/>
      <c r="MP1042" s="12"/>
      <c r="MQ1042" s="12"/>
      <c r="MR1042" s="12"/>
      <c r="MS1042" s="12"/>
      <c r="MT1042" s="12"/>
      <c r="MU1042" s="12"/>
      <c r="MV1042" s="12"/>
      <c r="MW1042" s="12"/>
      <c r="MX1042" s="12"/>
      <c r="MY1042" s="12"/>
      <c r="MZ1042" s="12"/>
      <c r="NA1042" s="12"/>
      <c r="NB1042" s="12"/>
      <c r="NC1042" s="12"/>
      <c r="ND1042" s="12"/>
      <c r="NE1042" s="12"/>
      <c r="NF1042" s="12"/>
      <c r="NG1042" s="12"/>
      <c r="NH1042" s="12"/>
      <c r="NI1042" s="12"/>
      <c r="NJ1042" s="12"/>
      <c r="NK1042" s="12"/>
      <c r="NL1042" s="12"/>
      <c r="NM1042" s="12"/>
      <c r="NN1042" s="12"/>
      <c r="NO1042" s="12"/>
      <c r="NP1042" s="12"/>
      <c r="NQ1042" s="12"/>
      <c r="NR1042" s="12"/>
      <c r="NS1042" s="12"/>
      <c r="NT1042" s="12"/>
      <c r="NU1042" s="12"/>
      <c r="NV1042" s="12"/>
      <c r="NW1042" s="12"/>
      <c r="NX1042" s="12"/>
      <c r="NY1042" s="12"/>
      <c r="NZ1042" s="12"/>
      <c r="OA1042" s="12"/>
      <c r="OB1042" s="12"/>
      <c r="OC1042" s="12"/>
      <c r="OD1042" s="12"/>
      <c r="OE1042" s="12"/>
      <c r="OF1042" s="12"/>
      <c r="OG1042" s="12"/>
      <c r="OH1042" s="12"/>
      <c r="OI1042" s="12"/>
      <c r="OJ1042" s="12"/>
      <c r="OK1042" s="12"/>
      <c r="OL1042" s="12"/>
      <c r="OM1042" s="12"/>
      <c r="ON1042" s="12"/>
      <c r="OO1042" s="12"/>
      <c r="OP1042" s="12"/>
      <c r="OQ1042" s="12"/>
      <c r="OR1042" s="12"/>
      <c r="OS1042" s="12"/>
      <c r="OT1042" s="12"/>
      <c r="OU1042" s="12"/>
      <c r="OV1042" s="12"/>
      <c r="OW1042" s="12"/>
      <c r="OX1042" s="12"/>
      <c r="OY1042" s="12"/>
      <c r="OZ1042" s="12"/>
      <c r="PA1042" s="12"/>
      <c r="PB1042" s="12"/>
      <c r="PC1042" s="12"/>
      <c r="PD1042" s="12"/>
      <c r="PE1042" s="12"/>
      <c r="PF1042" s="12"/>
      <c r="PG1042" s="12"/>
      <c r="PH1042" s="12"/>
      <c r="PI1042" s="12"/>
      <c r="PJ1042" s="12"/>
      <c r="PK1042" s="12"/>
      <c r="PL1042" s="12"/>
      <c r="PM1042" s="12"/>
      <c r="PN1042" s="12"/>
      <c r="PO1042" s="12"/>
      <c r="PP1042" s="12"/>
    </row>
    <row r="1043">
      <c r="A1043" s="452"/>
      <c r="B1043" s="45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  <c r="EP1043" s="12"/>
      <c r="EQ1043" s="12"/>
      <c r="ER1043" s="12"/>
      <c r="ES1043" s="12"/>
      <c r="ET1043" s="12"/>
      <c r="EU1043" s="12"/>
      <c r="EV1043" s="12"/>
      <c r="EW1043" s="12"/>
      <c r="EX1043" s="12"/>
      <c r="EY1043" s="12"/>
      <c r="EZ1043" s="12"/>
      <c r="FA1043" s="12"/>
      <c r="FB1043" s="12"/>
      <c r="FC1043" s="12"/>
      <c r="FD1043" s="12"/>
      <c r="FE1043" s="12"/>
      <c r="FF1043" s="12"/>
      <c r="FG1043" s="12"/>
      <c r="FH1043" s="12"/>
      <c r="FI1043" s="12"/>
      <c r="FJ1043" s="12"/>
      <c r="FK1043" s="12"/>
      <c r="FL1043" s="12"/>
      <c r="FM1043" s="12"/>
      <c r="FN1043" s="12"/>
      <c r="FO1043" s="12"/>
      <c r="FP1043" s="12"/>
      <c r="FQ1043" s="12"/>
      <c r="FR1043" s="12"/>
      <c r="FS1043" s="12"/>
      <c r="FT1043" s="12"/>
      <c r="FU1043" s="12"/>
      <c r="FV1043" s="12"/>
      <c r="FW1043" s="12"/>
      <c r="FX1043" s="12"/>
      <c r="FY1043" s="12"/>
      <c r="FZ1043" s="12"/>
      <c r="GA1043" s="12"/>
      <c r="GB1043" s="12"/>
      <c r="GC1043" s="12"/>
      <c r="GD1043" s="12"/>
      <c r="GE1043" s="12"/>
      <c r="GF1043" s="12"/>
      <c r="GG1043" s="12"/>
      <c r="GH1043" s="12"/>
      <c r="GI1043" s="12"/>
      <c r="GJ1043" s="12"/>
      <c r="GK1043" s="12"/>
      <c r="GL1043" s="12"/>
      <c r="GM1043" s="12"/>
      <c r="GN1043" s="12"/>
      <c r="GO1043" s="12"/>
      <c r="GP1043" s="12"/>
      <c r="GQ1043" s="12"/>
      <c r="GR1043" s="12"/>
      <c r="GS1043" s="12"/>
      <c r="GT1043" s="12"/>
      <c r="GU1043" s="12"/>
      <c r="GV1043" s="12"/>
      <c r="GW1043" s="12"/>
      <c r="GX1043" s="12"/>
      <c r="GY1043" s="12"/>
      <c r="GZ1043" s="12"/>
      <c r="HA1043" s="12"/>
      <c r="HB1043" s="12"/>
      <c r="HC1043" s="12"/>
      <c r="HD1043" s="12"/>
      <c r="HE1043" s="12"/>
      <c r="HF1043" s="12"/>
      <c r="HG1043" s="12"/>
      <c r="HH1043" s="12"/>
      <c r="HI1043" s="12"/>
      <c r="HJ1043" s="12"/>
      <c r="HK1043" s="12"/>
      <c r="HL1043" s="12"/>
      <c r="HM1043" s="12"/>
      <c r="HN1043" s="12"/>
      <c r="HO1043" s="12"/>
      <c r="HP1043" s="12"/>
      <c r="HQ1043" s="12"/>
      <c r="HR1043" s="12"/>
      <c r="HS1043" s="12"/>
      <c r="HT1043" s="12"/>
      <c r="HU1043" s="12"/>
      <c r="HV1043" s="12"/>
      <c r="HW1043" s="12"/>
      <c r="HX1043" s="12"/>
      <c r="HY1043" s="12"/>
      <c r="HZ1043" s="12"/>
      <c r="IA1043" s="12"/>
      <c r="IB1043" s="12"/>
      <c r="IC1043" s="12"/>
      <c r="ID1043" s="12"/>
      <c r="IE1043" s="12"/>
      <c r="IF1043" s="12"/>
      <c r="IG1043" s="12"/>
      <c r="IH1043" s="12"/>
      <c r="II1043" s="12"/>
      <c r="IJ1043" s="12"/>
      <c r="IK1043" s="12"/>
      <c r="IL1043" s="12"/>
      <c r="IM1043" s="12"/>
      <c r="IN1043" s="12"/>
      <c r="IO1043" s="12"/>
      <c r="IP1043" s="12"/>
      <c r="IQ1043" s="12"/>
      <c r="IR1043" s="12"/>
      <c r="IS1043" s="12"/>
      <c r="IT1043" s="12"/>
      <c r="IU1043" s="12"/>
      <c r="IV1043" s="12"/>
      <c r="IW1043" s="12"/>
      <c r="IX1043" s="12"/>
      <c r="IY1043" s="12"/>
      <c r="IZ1043" s="12"/>
      <c r="JA1043" s="12"/>
      <c r="JB1043" s="12"/>
      <c r="JC1043" s="12"/>
      <c r="JD1043" s="12"/>
      <c r="JE1043" s="12"/>
      <c r="JF1043" s="12"/>
      <c r="JG1043" s="12"/>
      <c r="JH1043" s="12"/>
      <c r="JI1043" s="12"/>
      <c r="JJ1043" s="12"/>
      <c r="JK1043" s="12"/>
      <c r="JL1043" s="12"/>
      <c r="JM1043" s="12"/>
      <c r="JN1043" s="12"/>
      <c r="JO1043" s="12"/>
      <c r="JP1043" s="12"/>
      <c r="JQ1043" s="12"/>
      <c r="JR1043" s="12"/>
      <c r="JS1043" s="12"/>
      <c r="JT1043" s="12"/>
      <c r="JU1043" s="12"/>
      <c r="JV1043" s="12"/>
      <c r="JW1043" s="12"/>
      <c r="JX1043" s="12"/>
      <c r="JY1043" s="12"/>
      <c r="JZ1043" s="12"/>
      <c r="KA1043" s="12"/>
      <c r="KB1043" s="12"/>
      <c r="KC1043" s="12"/>
      <c r="KD1043" s="12"/>
      <c r="KE1043" s="12"/>
      <c r="KF1043" s="12"/>
      <c r="KG1043" s="12"/>
      <c r="KH1043" s="12"/>
      <c r="KI1043" s="12"/>
      <c r="KJ1043" s="12"/>
      <c r="KK1043" s="12"/>
      <c r="KL1043" s="12"/>
      <c r="KM1043" s="12"/>
      <c r="KN1043" s="12"/>
      <c r="KO1043" s="12"/>
      <c r="KP1043" s="12"/>
      <c r="KQ1043" s="12"/>
      <c r="KR1043" s="12"/>
      <c r="KS1043" s="12"/>
      <c r="KT1043" s="12"/>
      <c r="KU1043" s="12"/>
      <c r="KV1043" s="12"/>
      <c r="KW1043" s="12"/>
      <c r="KX1043" s="12"/>
      <c r="KY1043" s="12"/>
      <c r="KZ1043" s="12"/>
      <c r="LA1043" s="12"/>
      <c r="LB1043" s="12"/>
      <c r="LC1043" s="12"/>
      <c r="LD1043" s="12"/>
      <c r="LE1043" s="12"/>
      <c r="LF1043" s="12"/>
      <c r="LG1043" s="12"/>
      <c r="LH1043" s="12"/>
      <c r="LI1043" s="12"/>
      <c r="LJ1043" s="12"/>
      <c r="LK1043" s="12"/>
      <c r="LL1043" s="12"/>
      <c r="LM1043" s="12"/>
      <c r="LN1043" s="12"/>
      <c r="LO1043" s="12"/>
      <c r="LP1043" s="12"/>
      <c r="LQ1043" s="12"/>
      <c r="LR1043" s="12"/>
      <c r="LS1043" s="12"/>
      <c r="LT1043" s="12"/>
      <c r="LU1043" s="12"/>
      <c r="LV1043" s="12"/>
      <c r="LW1043" s="12"/>
      <c r="LX1043" s="12"/>
      <c r="LY1043" s="12"/>
      <c r="LZ1043" s="12"/>
      <c r="MA1043" s="12"/>
      <c r="MB1043" s="12"/>
      <c r="MC1043" s="12"/>
      <c r="MD1043" s="12"/>
      <c r="ME1043" s="12"/>
      <c r="MF1043" s="12"/>
      <c r="MG1043" s="12"/>
      <c r="MH1043" s="12"/>
      <c r="MI1043" s="12"/>
      <c r="MJ1043" s="12"/>
      <c r="MK1043" s="12"/>
      <c r="ML1043" s="12"/>
      <c r="MM1043" s="12"/>
      <c r="MN1043" s="12"/>
      <c r="MO1043" s="12"/>
      <c r="MP1043" s="12"/>
      <c r="MQ1043" s="12"/>
      <c r="MR1043" s="12"/>
      <c r="MS1043" s="12"/>
      <c r="MT1043" s="12"/>
      <c r="MU1043" s="12"/>
      <c r="MV1043" s="12"/>
      <c r="MW1043" s="12"/>
      <c r="MX1043" s="12"/>
      <c r="MY1043" s="12"/>
      <c r="MZ1043" s="12"/>
      <c r="NA1043" s="12"/>
      <c r="NB1043" s="12"/>
      <c r="NC1043" s="12"/>
      <c r="ND1043" s="12"/>
      <c r="NE1043" s="12"/>
      <c r="NF1043" s="12"/>
      <c r="NG1043" s="12"/>
      <c r="NH1043" s="12"/>
      <c r="NI1043" s="12"/>
      <c r="NJ1043" s="12"/>
      <c r="NK1043" s="12"/>
      <c r="NL1043" s="12"/>
      <c r="NM1043" s="12"/>
      <c r="NN1043" s="12"/>
      <c r="NO1043" s="12"/>
      <c r="NP1043" s="12"/>
      <c r="NQ1043" s="12"/>
      <c r="NR1043" s="12"/>
      <c r="NS1043" s="12"/>
      <c r="NT1043" s="12"/>
      <c r="NU1043" s="12"/>
      <c r="NV1043" s="12"/>
      <c r="NW1043" s="12"/>
      <c r="NX1043" s="12"/>
      <c r="NY1043" s="12"/>
      <c r="NZ1043" s="12"/>
      <c r="OA1043" s="12"/>
      <c r="OB1043" s="12"/>
      <c r="OC1043" s="12"/>
      <c r="OD1043" s="12"/>
      <c r="OE1043" s="12"/>
      <c r="OF1043" s="12"/>
      <c r="OG1043" s="12"/>
      <c r="OH1043" s="12"/>
      <c r="OI1043" s="12"/>
      <c r="OJ1043" s="12"/>
      <c r="OK1043" s="12"/>
      <c r="OL1043" s="12"/>
      <c r="OM1043" s="12"/>
      <c r="ON1043" s="12"/>
      <c r="OO1043" s="12"/>
      <c r="OP1043" s="12"/>
      <c r="OQ1043" s="12"/>
      <c r="OR1043" s="12"/>
      <c r="OS1043" s="12"/>
      <c r="OT1043" s="12"/>
      <c r="OU1043" s="12"/>
      <c r="OV1043" s="12"/>
      <c r="OW1043" s="12"/>
      <c r="OX1043" s="12"/>
      <c r="OY1043" s="12"/>
      <c r="OZ1043" s="12"/>
      <c r="PA1043" s="12"/>
      <c r="PB1043" s="12"/>
      <c r="PC1043" s="12"/>
      <c r="PD1043" s="12"/>
      <c r="PE1043" s="12"/>
      <c r="PF1043" s="12"/>
      <c r="PG1043" s="12"/>
      <c r="PH1043" s="12"/>
      <c r="PI1043" s="12"/>
      <c r="PJ1043" s="12"/>
      <c r="PK1043" s="12"/>
      <c r="PL1043" s="12"/>
      <c r="PM1043" s="12"/>
      <c r="PN1043" s="12"/>
      <c r="PO1043" s="12"/>
      <c r="PP1043" s="12"/>
    </row>
    <row r="1044">
      <c r="A1044" s="452"/>
      <c r="B1044" s="45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  <c r="EP1044" s="12"/>
      <c r="EQ1044" s="12"/>
      <c r="ER1044" s="12"/>
      <c r="ES1044" s="12"/>
      <c r="ET1044" s="12"/>
      <c r="EU1044" s="12"/>
      <c r="EV1044" s="12"/>
      <c r="EW1044" s="12"/>
      <c r="EX1044" s="12"/>
      <c r="EY1044" s="12"/>
      <c r="EZ1044" s="12"/>
      <c r="FA1044" s="12"/>
      <c r="FB1044" s="12"/>
      <c r="FC1044" s="12"/>
      <c r="FD1044" s="12"/>
      <c r="FE1044" s="12"/>
      <c r="FF1044" s="12"/>
      <c r="FG1044" s="12"/>
      <c r="FH1044" s="12"/>
      <c r="FI1044" s="12"/>
      <c r="FJ1044" s="12"/>
      <c r="FK1044" s="12"/>
      <c r="FL1044" s="12"/>
      <c r="FM1044" s="12"/>
      <c r="FN1044" s="12"/>
      <c r="FO1044" s="12"/>
      <c r="FP1044" s="12"/>
      <c r="FQ1044" s="12"/>
      <c r="FR1044" s="12"/>
      <c r="FS1044" s="12"/>
      <c r="FT1044" s="12"/>
      <c r="FU1044" s="12"/>
      <c r="FV1044" s="12"/>
      <c r="FW1044" s="12"/>
      <c r="FX1044" s="12"/>
      <c r="FY1044" s="12"/>
      <c r="FZ1044" s="12"/>
      <c r="GA1044" s="12"/>
      <c r="GB1044" s="12"/>
      <c r="GC1044" s="12"/>
      <c r="GD1044" s="12"/>
      <c r="GE1044" s="12"/>
      <c r="GF1044" s="12"/>
      <c r="GG1044" s="12"/>
      <c r="GH1044" s="12"/>
      <c r="GI1044" s="12"/>
      <c r="GJ1044" s="12"/>
      <c r="GK1044" s="12"/>
      <c r="GL1044" s="12"/>
      <c r="GM1044" s="12"/>
      <c r="GN1044" s="12"/>
      <c r="GO1044" s="12"/>
      <c r="GP1044" s="12"/>
      <c r="GQ1044" s="12"/>
      <c r="GR1044" s="12"/>
      <c r="GS1044" s="12"/>
      <c r="GT1044" s="12"/>
      <c r="GU1044" s="12"/>
      <c r="GV1044" s="12"/>
      <c r="GW1044" s="12"/>
      <c r="GX1044" s="12"/>
      <c r="GY1044" s="12"/>
      <c r="GZ1044" s="12"/>
      <c r="HA1044" s="12"/>
      <c r="HB1044" s="12"/>
      <c r="HC1044" s="12"/>
      <c r="HD1044" s="12"/>
      <c r="HE1044" s="12"/>
      <c r="HF1044" s="12"/>
      <c r="HG1044" s="12"/>
      <c r="HH1044" s="12"/>
      <c r="HI1044" s="12"/>
      <c r="HJ1044" s="12"/>
      <c r="HK1044" s="12"/>
      <c r="HL1044" s="12"/>
      <c r="HM1044" s="12"/>
      <c r="HN1044" s="12"/>
      <c r="HO1044" s="12"/>
      <c r="HP1044" s="12"/>
      <c r="HQ1044" s="12"/>
      <c r="HR1044" s="12"/>
      <c r="HS1044" s="12"/>
      <c r="HT1044" s="12"/>
      <c r="HU1044" s="12"/>
      <c r="HV1044" s="12"/>
      <c r="HW1044" s="12"/>
      <c r="HX1044" s="12"/>
      <c r="HY1044" s="12"/>
      <c r="HZ1044" s="12"/>
      <c r="IA1044" s="12"/>
      <c r="IB1044" s="12"/>
      <c r="IC1044" s="12"/>
      <c r="ID1044" s="12"/>
      <c r="IE1044" s="12"/>
      <c r="IF1044" s="12"/>
      <c r="IG1044" s="12"/>
      <c r="IH1044" s="12"/>
      <c r="II1044" s="12"/>
      <c r="IJ1044" s="12"/>
      <c r="IK1044" s="12"/>
      <c r="IL1044" s="12"/>
      <c r="IM1044" s="12"/>
      <c r="IN1044" s="12"/>
      <c r="IO1044" s="12"/>
      <c r="IP1044" s="12"/>
      <c r="IQ1044" s="12"/>
      <c r="IR1044" s="12"/>
      <c r="IS1044" s="12"/>
      <c r="IT1044" s="12"/>
      <c r="IU1044" s="12"/>
      <c r="IV1044" s="12"/>
      <c r="IW1044" s="12"/>
      <c r="IX1044" s="12"/>
      <c r="IY1044" s="12"/>
      <c r="IZ1044" s="12"/>
      <c r="JA1044" s="12"/>
      <c r="JB1044" s="12"/>
      <c r="JC1044" s="12"/>
      <c r="JD1044" s="12"/>
      <c r="JE1044" s="12"/>
      <c r="JF1044" s="12"/>
      <c r="JG1044" s="12"/>
      <c r="JH1044" s="12"/>
      <c r="JI1044" s="12"/>
      <c r="JJ1044" s="12"/>
      <c r="JK1044" s="12"/>
      <c r="JL1044" s="12"/>
      <c r="JM1044" s="12"/>
      <c r="JN1044" s="12"/>
      <c r="JO1044" s="12"/>
      <c r="JP1044" s="12"/>
      <c r="JQ1044" s="12"/>
      <c r="JR1044" s="12"/>
      <c r="JS1044" s="12"/>
      <c r="JT1044" s="12"/>
      <c r="JU1044" s="12"/>
      <c r="JV1044" s="12"/>
      <c r="JW1044" s="12"/>
      <c r="JX1044" s="12"/>
      <c r="JY1044" s="12"/>
      <c r="JZ1044" s="12"/>
      <c r="KA1044" s="12"/>
      <c r="KB1044" s="12"/>
      <c r="KC1044" s="12"/>
      <c r="KD1044" s="12"/>
      <c r="KE1044" s="12"/>
      <c r="KF1044" s="12"/>
      <c r="KG1044" s="12"/>
      <c r="KH1044" s="12"/>
      <c r="KI1044" s="12"/>
      <c r="KJ1044" s="12"/>
      <c r="KK1044" s="12"/>
      <c r="KL1044" s="12"/>
      <c r="KM1044" s="12"/>
      <c r="KN1044" s="12"/>
      <c r="KO1044" s="12"/>
      <c r="KP1044" s="12"/>
      <c r="KQ1044" s="12"/>
      <c r="KR1044" s="12"/>
      <c r="KS1044" s="12"/>
      <c r="KT1044" s="12"/>
      <c r="KU1044" s="12"/>
      <c r="KV1044" s="12"/>
      <c r="KW1044" s="12"/>
      <c r="KX1044" s="12"/>
      <c r="KY1044" s="12"/>
      <c r="KZ1044" s="12"/>
      <c r="LA1044" s="12"/>
      <c r="LB1044" s="12"/>
      <c r="LC1044" s="12"/>
      <c r="LD1044" s="12"/>
      <c r="LE1044" s="12"/>
      <c r="LF1044" s="12"/>
      <c r="LG1044" s="12"/>
      <c r="LH1044" s="12"/>
      <c r="LI1044" s="12"/>
      <c r="LJ1044" s="12"/>
      <c r="LK1044" s="12"/>
      <c r="LL1044" s="12"/>
      <c r="LM1044" s="12"/>
      <c r="LN1044" s="12"/>
      <c r="LO1044" s="12"/>
      <c r="LP1044" s="12"/>
      <c r="LQ1044" s="12"/>
      <c r="LR1044" s="12"/>
      <c r="LS1044" s="12"/>
      <c r="LT1044" s="12"/>
      <c r="LU1044" s="12"/>
      <c r="LV1044" s="12"/>
      <c r="LW1044" s="12"/>
      <c r="LX1044" s="12"/>
      <c r="LY1044" s="12"/>
      <c r="LZ1044" s="12"/>
      <c r="MA1044" s="12"/>
      <c r="MB1044" s="12"/>
      <c r="MC1044" s="12"/>
      <c r="MD1044" s="12"/>
      <c r="ME1044" s="12"/>
      <c r="MF1044" s="12"/>
      <c r="MG1044" s="12"/>
      <c r="MH1044" s="12"/>
      <c r="MI1044" s="12"/>
      <c r="MJ1044" s="12"/>
      <c r="MK1044" s="12"/>
      <c r="ML1044" s="12"/>
      <c r="MM1044" s="12"/>
      <c r="MN1044" s="12"/>
      <c r="MO1044" s="12"/>
      <c r="MP1044" s="12"/>
      <c r="MQ1044" s="12"/>
      <c r="MR1044" s="12"/>
      <c r="MS1044" s="12"/>
      <c r="MT1044" s="12"/>
      <c r="MU1044" s="12"/>
      <c r="MV1044" s="12"/>
      <c r="MW1044" s="12"/>
      <c r="MX1044" s="12"/>
      <c r="MY1044" s="12"/>
      <c r="MZ1044" s="12"/>
      <c r="NA1044" s="12"/>
      <c r="NB1044" s="12"/>
      <c r="NC1044" s="12"/>
      <c r="ND1044" s="12"/>
      <c r="NE1044" s="12"/>
      <c r="NF1044" s="12"/>
      <c r="NG1044" s="12"/>
      <c r="NH1044" s="12"/>
      <c r="NI1044" s="12"/>
      <c r="NJ1044" s="12"/>
      <c r="NK1044" s="12"/>
      <c r="NL1044" s="12"/>
      <c r="NM1044" s="12"/>
      <c r="NN1044" s="12"/>
      <c r="NO1044" s="12"/>
      <c r="NP1044" s="12"/>
      <c r="NQ1044" s="12"/>
      <c r="NR1044" s="12"/>
      <c r="NS1044" s="12"/>
      <c r="NT1044" s="12"/>
      <c r="NU1044" s="12"/>
      <c r="NV1044" s="12"/>
      <c r="NW1044" s="12"/>
      <c r="NX1044" s="12"/>
      <c r="NY1044" s="12"/>
      <c r="NZ1044" s="12"/>
      <c r="OA1044" s="12"/>
      <c r="OB1044" s="12"/>
      <c r="OC1044" s="12"/>
      <c r="OD1044" s="12"/>
      <c r="OE1044" s="12"/>
      <c r="OF1044" s="12"/>
      <c r="OG1044" s="12"/>
      <c r="OH1044" s="12"/>
      <c r="OI1044" s="12"/>
      <c r="OJ1044" s="12"/>
      <c r="OK1044" s="12"/>
      <c r="OL1044" s="12"/>
      <c r="OM1044" s="12"/>
      <c r="ON1044" s="12"/>
      <c r="OO1044" s="12"/>
      <c r="OP1044" s="12"/>
      <c r="OQ1044" s="12"/>
      <c r="OR1044" s="12"/>
      <c r="OS1044" s="12"/>
      <c r="OT1044" s="12"/>
      <c r="OU1044" s="12"/>
      <c r="OV1044" s="12"/>
      <c r="OW1044" s="12"/>
      <c r="OX1044" s="12"/>
      <c r="OY1044" s="12"/>
      <c r="OZ1044" s="12"/>
      <c r="PA1044" s="12"/>
      <c r="PB1044" s="12"/>
      <c r="PC1044" s="12"/>
      <c r="PD1044" s="12"/>
      <c r="PE1044" s="12"/>
      <c r="PF1044" s="12"/>
      <c r="PG1044" s="12"/>
      <c r="PH1044" s="12"/>
      <c r="PI1044" s="12"/>
      <c r="PJ1044" s="12"/>
      <c r="PK1044" s="12"/>
      <c r="PL1044" s="12"/>
      <c r="PM1044" s="12"/>
      <c r="PN1044" s="12"/>
      <c r="PO1044" s="12"/>
      <c r="PP1044" s="12"/>
    </row>
    <row r="1045">
      <c r="A1045" s="452"/>
      <c r="B1045" s="45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  <c r="ED1045" s="12"/>
      <c r="EE1045" s="12"/>
      <c r="EF1045" s="12"/>
      <c r="EG1045" s="12"/>
      <c r="EH1045" s="12"/>
      <c r="EI1045" s="12"/>
      <c r="EJ1045" s="12"/>
      <c r="EK1045" s="12"/>
      <c r="EL1045" s="12"/>
      <c r="EM1045" s="12"/>
      <c r="EN1045" s="12"/>
      <c r="EO1045" s="12"/>
      <c r="EP1045" s="12"/>
      <c r="EQ1045" s="12"/>
      <c r="ER1045" s="12"/>
      <c r="ES1045" s="12"/>
      <c r="ET1045" s="12"/>
      <c r="EU1045" s="12"/>
      <c r="EV1045" s="12"/>
      <c r="EW1045" s="12"/>
      <c r="EX1045" s="12"/>
      <c r="EY1045" s="12"/>
      <c r="EZ1045" s="12"/>
      <c r="FA1045" s="12"/>
      <c r="FB1045" s="12"/>
      <c r="FC1045" s="12"/>
      <c r="FD1045" s="12"/>
      <c r="FE1045" s="12"/>
      <c r="FF1045" s="12"/>
      <c r="FG1045" s="12"/>
      <c r="FH1045" s="12"/>
      <c r="FI1045" s="12"/>
      <c r="FJ1045" s="12"/>
      <c r="FK1045" s="12"/>
      <c r="FL1045" s="12"/>
      <c r="FM1045" s="12"/>
      <c r="FN1045" s="12"/>
      <c r="FO1045" s="12"/>
      <c r="FP1045" s="12"/>
      <c r="FQ1045" s="12"/>
      <c r="FR1045" s="12"/>
      <c r="FS1045" s="12"/>
      <c r="FT1045" s="12"/>
      <c r="FU1045" s="12"/>
      <c r="FV1045" s="12"/>
      <c r="FW1045" s="12"/>
      <c r="FX1045" s="12"/>
      <c r="FY1045" s="12"/>
      <c r="FZ1045" s="12"/>
      <c r="GA1045" s="12"/>
      <c r="GB1045" s="12"/>
      <c r="GC1045" s="12"/>
      <c r="GD1045" s="12"/>
      <c r="GE1045" s="12"/>
      <c r="GF1045" s="12"/>
      <c r="GG1045" s="12"/>
      <c r="GH1045" s="12"/>
      <c r="GI1045" s="12"/>
      <c r="GJ1045" s="12"/>
      <c r="GK1045" s="12"/>
      <c r="GL1045" s="12"/>
      <c r="GM1045" s="12"/>
      <c r="GN1045" s="12"/>
      <c r="GO1045" s="12"/>
      <c r="GP1045" s="12"/>
      <c r="GQ1045" s="12"/>
      <c r="GR1045" s="12"/>
      <c r="GS1045" s="12"/>
      <c r="GT1045" s="12"/>
      <c r="GU1045" s="12"/>
      <c r="GV1045" s="12"/>
      <c r="GW1045" s="12"/>
      <c r="GX1045" s="12"/>
      <c r="GY1045" s="12"/>
      <c r="GZ1045" s="12"/>
      <c r="HA1045" s="12"/>
      <c r="HB1045" s="12"/>
      <c r="HC1045" s="12"/>
      <c r="HD1045" s="12"/>
      <c r="HE1045" s="12"/>
      <c r="HF1045" s="12"/>
      <c r="HG1045" s="12"/>
      <c r="HH1045" s="12"/>
      <c r="HI1045" s="12"/>
      <c r="HJ1045" s="12"/>
      <c r="HK1045" s="12"/>
      <c r="HL1045" s="12"/>
      <c r="HM1045" s="12"/>
      <c r="HN1045" s="12"/>
      <c r="HO1045" s="12"/>
      <c r="HP1045" s="12"/>
      <c r="HQ1045" s="12"/>
      <c r="HR1045" s="12"/>
      <c r="HS1045" s="12"/>
      <c r="HT1045" s="12"/>
      <c r="HU1045" s="12"/>
      <c r="HV1045" s="12"/>
      <c r="HW1045" s="12"/>
      <c r="HX1045" s="12"/>
      <c r="HY1045" s="12"/>
      <c r="HZ1045" s="12"/>
      <c r="IA1045" s="12"/>
      <c r="IB1045" s="12"/>
      <c r="IC1045" s="12"/>
      <c r="ID1045" s="12"/>
      <c r="IE1045" s="12"/>
      <c r="IF1045" s="12"/>
      <c r="IG1045" s="12"/>
      <c r="IH1045" s="12"/>
      <c r="II1045" s="12"/>
      <c r="IJ1045" s="12"/>
      <c r="IK1045" s="12"/>
      <c r="IL1045" s="12"/>
      <c r="IM1045" s="12"/>
      <c r="IN1045" s="12"/>
      <c r="IO1045" s="12"/>
      <c r="IP1045" s="12"/>
      <c r="IQ1045" s="12"/>
      <c r="IR1045" s="12"/>
      <c r="IS1045" s="12"/>
      <c r="IT1045" s="12"/>
      <c r="IU1045" s="12"/>
      <c r="IV1045" s="12"/>
      <c r="IW1045" s="12"/>
      <c r="IX1045" s="12"/>
      <c r="IY1045" s="12"/>
      <c r="IZ1045" s="12"/>
      <c r="JA1045" s="12"/>
      <c r="JB1045" s="12"/>
      <c r="JC1045" s="12"/>
      <c r="JD1045" s="12"/>
      <c r="JE1045" s="12"/>
      <c r="JF1045" s="12"/>
      <c r="JG1045" s="12"/>
      <c r="JH1045" s="12"/>
      <c r="JI1045" s="12"/>
      <c r="JJ1045" s="12"/>
      <c r="JK1045" s="12"/>
      <c r="JL1045" s="12"/>
      <c r="JM1045" s="12"/>
      <c r="JN1045" s="12"/>
      <c r="JO1045" s="12"/>
      <c r="JP1045" s="12"/>
      <c r="JQ1045" s="12"/>
      <c r="JR1045" s="12"/>
      <c r="JS1045" s="12"/>
      <c r="JT1045" s="12"/>
      <c r="JU1045" s="12"/>
      <c r="JV1045" s="12"/>
      <c r="JW1045" s="12"/>
      <c r="JX1045" s="12"/>
      <c r="JY1045" s="12"/>
      <c r="JZ1045" s="12"/>
      <c r="KA1045" s="12"/>
      <c r="KB1045" s="12"/>
      <c r="KC1045" s="12"/>
      <c r="KD1045" s="12"/>
      <c r="KE1045" s="12"/>
      <c r="KF1045" s="12"/>
      <c r="KG1045" s="12"/>
      <c r="KH1045" s="12"/>
      <c r="KI1045" s="12"/>
      <c r="KJ1045" s="12"/>
      <c r="KK1045" s="12"/>
      <c r="KL1045" s="12"/>
      <c r="KM1045" s="12"/>
      <c r="KN1045" s="12"/>
      <c r="KO1045" s="12"/>
      <c r="KP1045" s="12"/>
      <c r="KQ1045" s="12"/>
      <c r="KR1045" s="12"/>
      <c r="KS1045" s="12"/>
      <c r="KT1045" s="12"/>
      <c r="KU1045" s="12"/>
      <c r="KV1045" s="12"/>
      <c r="KW1045" s="12"/>
      <c r="KX1045" s="12"/>
      <c r="KY1045" s="12"/>
      <c r="KZ1045" s="12"/>
      <c r="LA1045" s="12"/>
      <c r="LB1045" s="12"/>
      <c r="LC1045" s="12"/>
      <c r="LD1045" s="12"/>
      <c r="LE1045" s="12"/>
      <c r="LF1045" s="12"/>
      <c r="LG1045" s="12"/>
      <c r="LH1045" s="12"/>
      <c r="LI1045" s="12"/>
      <c r="LJ1045" s="12"/>
      <c r="LK1045" s="12"/>
      <c r="LL1045" s="12"/>
      <c r="LM1045" s="12"/>
      <c r="LN1045" s="12"/>
      <c r="LO1045" s="12"/>
      <c r="LP1045" s="12"/>
      <c r="LQ1045" s="12"/>
      <c r="LR1045" s="12"/>
      <c r="LS1045" s="12"/>
      <c r="LT1045" s="12"/>
      <c r="LU1045" s="12"/>
      <c r="LV1045" s="12"/>
      <c r="LW1045" s="12"/>
      <c r="LX1045" s="12"/>
      <c r="LY1045" s="12"/>
      <c r="LZ1045" s="12"/>
      <c r="MA1045" s="12"/>
      <c r="MB1045" s="12"/>
      <c r="MC1045" s="12"/>
      <c r="MD1045" s="12"/>
      <c r="ME1045" s="12"/>
      <c r="MF1045" s="12"/>
      <c r="MG1045" s="12"/>
      <c r="MH1045" s="12"/>
      <c r="MI1045" s="12"/>
      <c r="MJ1045" s="12"/>
      <c r="MK1045" s="12"/>
      <c r="ML1045" s="12"/>
      <c r="MM1045" s="12"/>
      <c r="MN1045" s="12"/>
      <c r="MO1045" s="12"/>
      <c r="MP1045" s="12"/>
      <c r="MQ1045" s="12"/>
      <c r="MR1045" s="12"/>
      <c r="MS1045" s="12"/>
      <c r="MT1045" s="12"/>
      <c r="MU1045" s="12"/>
      <c r="MV1045" s="12"/>
      <c r="MW1045" s="12"/>
      <c r="MX1045" s="12"/>
      <c r="MY1045" s="12"/>
      <c r="MZ1045" s="12"/>
      <c r="NA1045" s="12"/>
      <c r="NB1045" s="12"/>
      <c r="NC1045" s="12"/>
      <c r="ND1045" s="12"/>
      <c r="NE1045" s="12"/>
      <c r="NF1045" s="12"/>
      <c r="NG1045" s="12"/>
      <c r="NH1045" s="12"/>
      <c r="NI1045" s="12"/>
      <c r="NJ1045" s="12"/>
      <c r="NK1045" s="12"/>
      <c r="NL1045" s="12"/>
      <c r="NM1045" s="12"/>
      <c r="NN1045" s="12"/>
      <c r="NO1045" s="12"/>
      <c r="NP1045" s="12"/>
      <c r="NQ1045" s="12"/>
      <c r="NR1045" s="12"/>
      <c r="NS1045" s="12"/>
      <c r="NT1045" s="12"/>
      <c r="NU1045" s="12"/>
      <c r="NV1045" s="12"/>
      <c r="NW1045" s="12"/>
      <c r="NX1045" s="12"/>
      <c r="NY1045" s="12"/>
      <c r="NZ1045" s="12"/>
      <c r="OA1045" s="12"/>
      <c r="OB1045" s="12"/>
      <c r="OC1045" s="12"/>
      <c r="OD1045" s="12"/>
      <c r="OE1045" s="12"/>
      <c r="OF1045" s="12"/>
      <c r="OG1045" s="12"/>
      <c r="OH1045" s="12"/>
      <c r="OI1045" s="12"/>
      <c r="OJ1045" s="12"/>
      <c r="OK1045" s="12"/>
      <c r="OL1045" s="12"/>
      <c r="OM1045" s="12"/>
      <c r="ON1045" s="12"/>
      <c r="OO1045" s="12"/>
      <c r="OP1045" s="12"/>
      <c r="OQ1045" s="12"/>
      <c r="OR1045" s="12"/>
      <c r="OS1045" s="12"/>
      <c r="OT1045" s="12"/>
      <c r="OU1045" s="12"/>
      <c r="OV1045" s="12"/>
      <c r="OW1045" s="12"/>
      <c r="OX1045" s="12"/>
      <c r="OY1045" s="12"/>
      <c r="OZ1045" s="12"/>
      <c r="PA1045" s="12"/>
      <c r="PB1045" s="12"/>
      <c r="PC1045" s="12"/>
      <c r="PD1045" s="12"/>
      <c r="PE1045" s="12"/>
      <c r="PF1045" s="12"/>
      <c r="PG1045" s="12"/>
      <c r="PH1045" s="12"/>
      <c r="PI1045" s="12"/>
      <c r="PJ1045" s="12"/>
      <c r="PK1045" s="12"/>
      <c r="PL1045" s="12"/>
      <c r="PM1045" s="12"/>
      <c r="PN1045" s="12"/>
      <c r="PO1045" s="12"/>
      <c r="PP1045" s="12"/>
    </row>
    <row r="1046">
      <c r="A1046" s="452"/>
      <c r="B1046" s="45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2"/>
      <c r="FA1046" s="12"/>
      <c r="FB1046" s="12"/>
      <c r="FC1046" s="12"/>
      <c r="FD1046" s="12"/>
      <c r="FE1046" s="12"/>
      <c r="FF1046" s="12"/>
      <c r="FG1046" s="12"/>
      <c r="FH1046" s="12"/>
      <c r="FI1046" s="12"/>
      <c r="FJ1046" s="12"/>
      <c r="FK1046" s="12"/>
      <c r="FL1046" s="12"/>
      <c r="FM1046" s="12"/>
      <c r="FN1046" s="12"/>
      <c r="FO1046" s="12"/>
      <c r="FP1046" s="12"/>
      <c r="FQ1046" s="12"/>
      <c r="FR1046" s="12"/>
      <c r="FS1046" s="12"/>
      <c r="FT1046" s="12"/>
      <c r="FU1046" s="12"/>
      <c r="FV1046" s="12"/>
      <c r="FW1046" s="12"/>
      <c r="FX1046" s="12"/>
      <c r="FY1046" s="12"/>
      <c r="FZ1046" s="12"/>
      <c r="GA1046" s="12"/>
      <c r="GB1046" s="12"/>
      <c r="GC1046" s="12"/>
      <c r="GD1046" s="12"/>
      <c r="GE1046" s="12"/>
      <c r="GF1046" s="12"/>
      <c r="GG1046" s="12"/>
      <c r="GH1046" s="12"/>
      <c r="GI1046" s="12"/>
      <c r="GJ1046" s="12"/>
      <c r="GK1046" s="12"/>
      <c r="GL1046" s="12"/>
      <c r="GM1046" s="12"/>
      <c r="GN1046" s="12"/>
      <c r="GO1046" s="12"/>
      <c r="GP1046" s="12"/>
      <c r="GQ1046" s="12"/>
      <c r="GR1046" s="12"/>
      <c r="GS1046" s="12"/>
      <c r="GT1046" s="12"/>
      <c r="GU1046" s="12"/>
      <c r="GV1046" s="12"/>
      <c r="GW1046" s="12"/>
      <c r="GX1046" s="12"/>
      <c r="GY1046" s="12"/>
      <c r="GZ1046" s="12"/>
      <c r="HA1046" s="12"/>
      <c r="HB1046" s="12"/>
      <c r="HC1046" s="12"/>
      <c r="HD1046" s="12"/>
      <c r="HE1046" s="12"/>
      <c r="HF1046" s="12"/>
      <c r="HG1046" s="12"/>
      <c r="HH1046" s="12"/>
      <c r="HI1046" s="12"/>
      <c r="HJ1046" s="12"/>
      <c r="HK1046" s="12"/>
      <c r="HL1046" s="12"/>
      <c r="HM1046" s="12"/>
      <c r="HN1046" s="12"/>
      <c r="HO1046" s="12"/>
      <c r="HP1046" s="12"/>
      <c r="HQ1046" s="12"/>
      <c r="HR1046" s="12"/>
      <c r="HS1046" s="12"/>
      <c r="HT1046" s="12"/>
      <c r="HU1046" s="12"/>
      <c r="HV1046" s="12"/>
      <c r="HW1046" s="12"/>
      <c r="HX1046" s="12"/>
      <c r="HY1046" s="12"/>
      <c r="HZ1046" s="12"/>
      <c r="IA1046" s="12"/>
      <c r="IB1046" s="12"/>
      <c r="IC1046" s="12"/>
      <c r="ID1046" s="12"/>
      <c r="IE1046" s="12"/>
      <c r="IF1046" s="12"/>
      <c r="IG1046" s="12"/>
      <c r="IH1046" s="12"/>
      <c r="II1046" s="12"/>
      <c r="IJ1046" s="12"/>
      <c r="IK1046" s="12"/>
      <c r="IL1046" s="12"/>
      <c r="IM1046" s="12"/>
      <c r="IN1046" s="12"/>
      <c r="IO1046" s="12"/>
      <c r="IP1046" s="12"/>
      <c r="IQ1046" s="12"/>
      <c r="IR1046" s="12"/>
      <c r="IS1046" s="12"/>
      <c r="IT1046" s="12"/>
      <c r="IU1046" s="12"/>
      <c r="IV1046" s="12"/>
      <c r="IW1046" s="12"/>
      <c r="IX1046" s="12"/>
      <c r="IY1046" s="12"/>
      <c r="IZ1046" s="12"/>
      <c r="JA1046" s="12"/>
      <c r="JB1046" s="12"/>
      <c r="JC1046" s="12"/>
      <c r="JD1046" s="12"/>
      <c r="JE1046" s="12"/>
      <c r="JF1046" s="12"/>
      <c r="JG1046" s="12"/>
      <c r="JH1046" s="12"/>
      <c r="JI1046" s="12"/>
      <c r="JJ1046" s="12"/>
      <c r="JK1046" s="12"/>
      <c r="JL1046" s="12"/>
      <c r="JM1046" s="12"/>
      <c r="JN1046" s="12"/>
      <c r="JO1046" s="12"/>
      <c r="JP1046" s="12"/>
      <c r="JQ1046" s="12"/>
      <c r="JR1046" s="12"/>
      <c r="JS1046" s="12"/>
      <c r="JT1046" s="12"/>
      <c r="JU1046" s="12"/>
      <c r="JV1046" s="12"/>
      <c r="JW1046" s="12"/>
      <c r="JX1046" s="12"/>
      <c r="JY1046" s="12"/>
      <c r="JZ1046" s="12"/>
      <c r="KA1046" s="12"/>
      <c r="KB1046" s="12"/>
      <c r="KC1046" s="12"/>
      <c r="KD1046" s="12"/>
      <c r="KE1046" s="12"/>
      <c r="KF1046" s="12"/>
      <c r="KG1046" s="12"/>
      <c r="KH1046" s="12"/>
      <c r="KI1046" s="12"/>
      <c r="KJ1046" s="12"/>
      <c r="KK1046" s="12"/>
      <c r="KL1046" s="12"/>
      <c r="KM1046" s="12"/>
      <c r="KN1046" s="12"/>
      <c r="KO1046" s="12"/>
      <c r="KP1046" s="12"/>
      <c r="KQ1046" s="12"/>
      <c r="KR1046" s="12"/>
      <c r="KS1046" s="12"/>
      <c r="KT1046" s="12"/>
      <c r="KU1046" s="12"/>
      <c r="KV1046" s="12"/>
      <c r="KW1046" s="12"/>
      <c r="KX1046" s="12"/>
      <c r="KY1046" s="12"/>
      <c r="KZ1046" s="12"/>
      <c r="LA1046" s="12"/>
      <c r="LB1046" s="12"/>
      <c r="LC1046" s="12"/>
      <c r="LD1046" s="12"/>
      <c r="LE1046" s="12"/>
      <c r="LF1046" s="12"/>
      <c r="LG1046" s="12"/>
      <c r="LH1046" s="12"/>
      <c r="LI1046" s="12"/>
      <c r="LJ1046" s="12"/>
      <c r="LK1046" s="12"/>
      <c r="LL1046" s="12"/>
      <c r="LM1046" s="12"/>
      <c r="LN1046" s="12"/>
      <c r="LO1046" s="12"/>
      <c r="LP1046" s="12"/>
      <c r="LQ1046" s="12"/>
      <c r="LR1046" s="12"/>
      <c r="LS1046" s="12"/>
      <c r="LT1046" s="12"/>
      <c r="LU1046" s="12"/>
      <c r="LV1046" s="12"/>
      <c r="LW1046" s="12"/>
      <c r="LX1046" s="12"/>
      <c r="LY1046" s="12"/>
      <c r="LZ1046" s="12"/>
      <c r="MA1046" s="12"/>
      <c r="MB1046" s="12"/>
      <c r="MC1046" s="12"/>
      <c r="MD1046" s="12"/>
      <c r="ME1046" s="12"/>
      <c r="MF1046" s="12"/>
      <c r="MG1046" s="12"/>
      <c r="MH1046" s="12"/>
      <c r="MI1046" s="12"/>
      <c r="MJ1046" s="12"/>
      <c r="MK1046" s="12"/>
      <c r="ML1046" s="12"/>
      <c r="MM1046" s="12"/>
      <c r="MN1046" s="12"/>
      <c r="MO1046" s="12"/>
      <c r="MP1046" s="12"/>
      <c r="MQ1046" s="12"/>
      <c r="MR1046" s="12"/>
      <c r="MS1046" s="12"/>
      <c r="MT1046" s="12"/>
      <c r="MU1046" s="12"/>
      <c r="MV1046" s="12"/>
      <c r="MW1046" s="12"/>
      <c r="MX1046" s="12"/>
      <c r="MY1046" s="12"/>
      <c r="MZ1046" s="12"/>
      <c r="NA1046" s="12"/>
      <c r="NB1046" s="12"/>
      <c r="NC1046" s="12"/>
      <c r="ND1046" s="12"/>
      <c r="NE1046" s="12"/>
      <c r="NF1046" s="12"/>
      <c r="NG1046" s="12"/>
      <c r="NH1046" s="12"/>
      <c r="NI1046" s="12"/>
      <c r="NJ1046" s="12"/>
      <c r="NK1046" s="12"/>
      <c r="NL1046" s="12"/>
      <c r="NM1046" s="12"/>
      <c r="NN1046" s="12"/>
      <c r="NO1046" s="12"/>
      <c r="NP1046" s="12"/>
      <c r="NQ1046" s="12"/>
      <c r="NR1046" s="12"/>
      <c r="NS1046" s="12"/>
      <c r="NT1046" s="12"/>
      <c r="NU1046" s="12"/>
      <c r="NV1046" s="12"/>
      <c r="NW1046" s="12"/>
      <c r="NX1046" s="12"/>
      <c r="NY1046" s="12"/>
      <c r="NZ1046" s="12"/>
      <c r="OA1046" s="12"/>
      <c r="OB1046" s="12"/>
      <c r="OC1046" s="12"/>
      <c r="OD1046" s="12"/>
      <c r="OE1046" s="12"/>
      <c r="OF1046" s="12"/>
      <c r="OG1046" s="12"/>
      <c r="OH1046" s="12"/>
      <c r="OI1046" s="12"/>
      <c r="OJ1046" s="12"/>
      <c r="OK1046" s="12"/>
      <c r="OL1046" s="12"/>
      <c r="OM1046" s="12"/>
      <c r="ON1046" s="12"/>
      <c r="OO1046" s="12"/>
      <c r="OP1046" s="12"/>
      <c r="OQ1046" s="12"/>
      <c r="OR1046" s="12"/>
      <c r="OS1046" s="12"/>
      <c r="OT1046" s="12"/>
      <c r="OU1046" s="12"/>
      <c r="OV1046" s="12"/>
      <c r="OW1046" s="12"/>
      <c r="OX1046" s="12"/>
      <c r="OY1046" s="12"/>
      <c r="OZ1046" s="12"/>
      <c r="PA1046" s="12"/>
      <c r="PB1046" s="12"/>
      <c r="PC1046" s="12"/>
      <c r="PD1046" s="12"/>
      <c r="PE1046" s="12"/>
      <c r="PF1046" s="12"/>
      <c r="PG1046" s="12"/>
      <c r="PH1046" s="12"/>
      <c r="PI1046" s="12"/>
      <c r="PJ1046" s="12"/>
      <c r="PK1046" s="12"/>
      <c r="PL1046" s="12"/>
      <c r="PM1046" s="12"/>
      <c r="PN1046" s="12"/>
      <c r="PO1046" s="12"/>
      <c r="PP1046" s="12"/>
    </row>
    <row r="1047">
      <c r="A1047" s="452"/>
      <c r="B1047" s="45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P1047" s="12"/>
      <c r="HQ1047" s="12"/>
      <c r="HR1047" s="12"/>
      <c r="HS1047" s="12"/>
      <c r="HT1047" s="12"/>
      <c r="HU1047" s="12"/>
      <c r="HV1047" s="12"/>
      <c r="HW1047" s="12"/>
      <c r="HX1047" s="12"/>
      <c r="HY1047" s="12"/>
      <c r="HZ1047" s="12"/>
      <c r="IA1047" s="12"/>
      <c r="IB1047" s="12"/>
      <c r="IC1047" s="12"/>
      <c r="ID1047" s="12"/>
      <c r="IE1047" s="12"/>
      <c r="IF1047" s="12"/>
      <c r="IG1047" s="12"/>
      <c r="IH1047" s="12"/>
      <c r="II1047" s="12"/>
      <c r="IJ1047" s="12"/>
      <c r="IK1047" s="12"/>
      <c r="IL1047" s="12"/>
      <c r="IM1047" s="12"/>
      <c r="IN1047" s="12"/>
      <c r="IO1047" s="12"/>
      <c r="IP1047" s="12"/>
      <c r="IQ1047" s="12"/>
      <c r="IR1047" s="12"/>
      <c r="IS1047" s="12"/>
      <c r="IT1047" s="12"/>
      <c r="IU1047" s="12"/>
      <c r="IV1047" s="12"/>
      <c r="IW1047" s="12"/>
      <c r="IX1047" s="12"/>
      <c r="IY1047" s="12"/>
      <c r="IZ1047" s="12"/>
      <c r="JA1047" s="12"/>
      <c r="JB1047" s="12"/>
      <c r="JC1047" s="12"/>
      <c r="JD1047" s="12"/>
      <c r="JE1047" s="12"/>
      <c r="JF1047" s="12"/>
      <c r="JG1047" s="12"/>
      <c r="JH1047" s="12"/>
      <c r="JI1047" s="12"/>
      <c r="JJ1047" s="12"/>
      <c r="JK1047" s="12"/>
      <c r="JL1047" s="12"/>
      <c r="JM1047" s="12"/>
      <c r="JN1047" s="12"/>
      <c r="JO1047" s="12"/>
      <c r="JP1047" s="12"/>
      <c r="JQ1047" s="12"/>
      <c r="JR1047" s="12"/>
      <c r="JS1047" s="12"/>
      <c r="JT1047" s="12"/>
      <c r="JU1047" s="12"/>
      <c r="JV1047" s="12"/>
      <c r="JW1047" s="12"/>
      <c r="JX1047" s="12"/>
      <c r="JY1047" s="12"/>
      <c r="JZ1047" s="12"/>
      <c r="KA1047" s="12"/>
      <c r="KB1047" s="12"/>
      <c r="KC1047" s="12"/>
      <c r="KD1047" s="12"/>
      <c r="KE1047" s="12"/>
      <c r="KF1047" s="12"/>
      <c r="KG1047" s="12"/>
      <c r="KH1047" s="12"/>
      <c r="KI1047" s="12"/>
      <c r="KJ1047" s="12"/>
      <c r="KK1047" s="12"/>
      <c r="KL1047" s="12"/>
      <c r="KM1047" s="12"/>
      <c r="KN1047" s="12"/>
      <c r="KO1047" s="12"/>
      <c r="KP1047" s="12"/>
      <c r="KQ1047" s="12"/>
      <c r="KR1047" s="12"/>
      <c r="KS1047" s="12"/>
      <c r="KT1047" s="12"/>
      <c r="KU1047" s="12"/>
      <c r="KV1047" s="12"/>
      <c r="KW1047" s="12"/>
      <c r="KX1047" s="12"/>
      <c r="KY1047" s="12"/>
      <c r="KZ1047" s="12"/>
      <c r="LA1047" s="12"/>
      <c r="LB1047" s="12"/>
      <c r="LC1047" s="12"/>
      <c r="LD1047" s="12"/>
      <c r="LE1047" s="12"/>
      <c r="LF1047" s="12"/>
      <c r="LG1047" s="12"/>
      <c r="LH1047" s="12"/>
      <c r="LI1047" s="12"/>
      <c r="LJ1047" s="12"/>
      <c r="LK1047" s="12"/>
      <c r="LL1047" s="12"/>
      <c r="LM1047" s="12"/>
      <c r="LN1047" s="12"/>
      <c r="LO1047" s="12"/>
      <c r="LP1047" s="12"/>
      <c r="LQ1047" s="12"/>
      <c r="LR1047" s="12"/>
      <c r="LS1047" s="12"/>
      <c r="LT1047" s="12"/>
      <c r="LU1047" s="12"/>
      <c r="LV1047" s="12"/>
      <c r="LW1047" s="12"/>
      <c r="LX1047" s="12"/>
      <c r="LY1047" s="12"/>
      <c r="LZ1047" s="12"/>
      <c r="MA1047" s="12"/>
      <c r="MB1047" s="12"/>
      <c r="MC1047" s="12"/>
      <c r="MD1047" s="12"/>
      <c r="ME1047" s="12"/>
      <c r="MF1047" s="12"/>
      <c r="MG1047" s="12"/>
      <c r="MH1047" s="12"/>
      <c r="MI1047" s="12"/>
      <c r="MJ1047" s="12"/>
      <c r="MK1047" s="12"/>
      <c r="ML1047" s="12"/>
      <c r="MM1047" s="12"/>
      <c r="MN1047" s="12"/>
      <c r="MO1047" s="12"/>
      <c r="MP1047" s="12"/>
      <c r="MQ1047" s="12"/>
      <c r="MR1047" s="12"/>
      <c r="MS1047" s="12"/>
      <c r="MT1047" s="12"/>
      <c r="MU1047" s="12"/>
      <c r="MV1047" s="12"/>
      <c r="MW1047" s="12"/>
      <c r="MX1047" s="12"/>
      <c r="MY1047" s="12"/>
      <c r="MZ1047" s="12"/>
      <c r="NA1047" s="12"/>
      <c r="NB1047" s="12"/>
      <c r="NC1047" s="12"/>
      <c r="ND1047" s="12"/>
      <c r="NE1047" s="12"/>
      <c r="NF1047" s="12"/>
      <c r="NG1047" s="12"/>
      <c r="NH1047" s="12"/>
      <c r="NI1047" s="12"/>
      <c r="NJ1047" s="12"/>
      <c r="NK1047" s="12"/>
      <c r="NL1047" s="12"/>
      <c r="NM1047" s="12"/>
      <c r="NN1047" s="12"/>
      <c r="NO1047" s="12"/>
      <c r="NP1047" s="12"/>
      <c r="NQ1047" s="12"/>
      <c r="NR1047" s="12"/>
      <c r="NS1047" s="12"/>
      <c r="NT1047" s="12"/>
      <c r="NU1047" s="12"/>
      <c r="NV1047" s="12"/>
      <c r="NW1047" s="12"/>
      <c r="NX1047" s="12"/>
      <c r="NY1047" s="12"/>
      <c r="NZ1047" s="12"/>
      <c r="OA1047" s="12"/>
      <c r="OB1047" s="12"/>
      <c r="OC1047" s="12"/>
      <c r="OD1047" s="12"/>
      <c r="OE1047" s="12"/>
      <c r="OF1047" s="12"/>
      <c r="OG1047" s="12"/>
      <c r="OH1047" s="12"/>
      <c r="OI1047" s="12"/>
      <c r="OJ1047" s="12"/>
      <c r="OK1047" s="12"/>
      <c r="OL1047" s="12"/>
      <c r="OM1047" s="12"/>
      <c r="ON1047" s="12"/>
      <c r="OO1047" s="12"/>
      <c r="OP1047" s="12"/>
      <c r="OQ1047" s="12"/>
      <c r="OR1047" s="12"/>
      <c r="OS1047" s="12"/>
      <c r="OT1047" s="12"/>
      <c r="OU1047" s="12"/>
      <c r="OV1047" s="12"/>
      <c r="OW1047" s="12"/>
      <c r="OX1047" s="12"/>
      <c r="OY1047" s="12"/>
      <c r="OZ1047" s="12"/>
      <c r="PA1047" s="12"/>
      <c r="PB1047" s="12"/>
      <c r="PC1047" s="12"/>
      <c r="PD1047" s="12"/>
      <c r="PE1047" s="12"/>
      <c r="PF1047" s="12"/>
      <c r="PG1047" s="12"/>
      <c r="PH1047" s="12"/>
      <c r="PI1047" s="12"/>
      <c r="PJ1047" s="12"/>
      <c r="PK1047" s="12"/>
      <c r="PL1047" s="12"/>
      <c r="PM1047" s="12"/>
      <c r="PN1047" s="12"/>
      <c r="PO1047" s="12"/>
      <c r="PP1047" s="12"/>
    </row>
    <row r="1048">
      <c r="A1048" s="452"/>
      <c r="B1048" s="45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P1048" s="12"/>
      <c r="HQ1048" s="12"/>
      <c r="HR1048" s="12"/>
      <c r="HS1048" s="12"/>
      <c r="HT1048" s="12"/>
      <c r="HU1048" s="12"/>
      <c r="HV1048" s="12"/>
      <c r="HW1048" s="12"/>
      <c r="HX1048" s="12"/>
      <c r="HY1048" s="12"/>
      <c r="HZ1048" s="12"/>
      <c r="IA1048" s="12"/>
      <c r="IB1048" s="12"/>
      <c r="IC1048" s="12"/>
      <c r="ID1048" s="12"/>
      <c r="IE1048" s="12"/>
      <c r="IF1048" s="12"/>
      <c r="IG1048" s="12"/>
      <c r="IH1048" s="12"/>
      <c r="II1048" s="12"/>
      <c r="IJ1048" s="12"/>
      <c r="IK1048" s="12"/>
      <c r="IL1048" s="12"/>
      <c r="IM1048" s="12"/>
      <c r="IN1048" s="12"/>
      <c r="IO1048" s="12"/>
      <c r="IP1048" s="12"/>
      <c r="IQ1048" s="12"/>
      <c r="IR1048" s="12"/>
      <c r="IS1048" s="12"/>
      <c r="IT1048" s="12"/>
      <c r="IU1048" s="12"/>
      <c r="IV1048" s="12"/>
      <c r="IW1048" s="12"/>
      <c r="IX1048" s="12"/>
      <c r="IY1048" s="12"/>
      <c r="IZ1048" s="12"/>
      <c r="JA1048" s="12"/>
      <c r="JB1048" s="12"/>
      <c r="JC1048" s="12"/>
      <c r="JD1048" s="12"/>
      <c r="JE1048" s="12"/>
      <c r="JF1048" s="12"/>
      <c r="JG1048" s="12"/>
      <c r="JH1048" s="12"/>
      <c r="JI1048" s="12"/>
      <c r="JJ1048" s="12"/>
      <c r="JK1048" s="12"/>
      <c r="JL1048" s="12"/>
      <c r="JM1048" s="12"/>
      <c r="JN1048" s="12"/>
      <c r="JO1048" s="12"/>
      <c r="JP1048" s="12"/>
      <c r="JQ1048" s="12"/>
      <c r="JR1048" s="12"/>
      <c r="JS1048" s="12"/>
      <c r="JT1048" s="12"/>
      <c r="JU1048" s="12"/>
      <c r="JV1048" s="12"/>
      <c r="JW1048" s="12"/>
      <c r="JX1048" s="12"/>
      <c r="JY1048" s="12"/>
      <c r="JZ1048" s="12"/>
      <c r="KA1048" s="12"/>
      <c r="KB1048" s="12"/>
      <c r="KC1048" s="12"/>
      <c r="KD1048" s="12"/>
      <c r="KE1048" s="12"/>
      <c r="KF1048" s="12"/>
      <c r="KG1048" s="12"/>
      <c r="KH1048" s="12"/>
      <c r="KI1048" s="12"/>
      <c r="KJ1048" s="12"/>
      <c r="KK1048" s="12"/>
      <c r="KL1048" s="12"/>
      <c r="KM1048" s="12"/>
      <c r="KN1048" s="12"/>
      <c r="KO1048" s="12"/>
      <c r="KP1048" s="12"/>
      <c r="KQ1048" s="12"/>
      <c r="KR1048" s="12"/>
      <c r="KS1048" s="12"/>
      <c r="KT1048" s="12"/>
      <c r="KU1048" s="12"/>
      <c r="KV1048" s="12"/>
      <c r="KW1048" s="12"/>
      <c r="KX1048" s="12"/>
      <c r="KY1048" s="12"/>
      <c r="KZ1048" s="12"/>
      <c r="LA1048" s="12"/>
      <c r="LB1048" s="12"/>
      <c r="LC1048" s="12"/>
      <c r="LD1048" s="12"/>
      <c r="LE1048" s="12"/>
      <c r="LF1048" s="12"/>
      <c r="LG1048" s="12"/>
      <c r="LH1048" s="12"/>
      <c r="LI1048" s="12"/>
      <c r="LJ1048" s="12"/>
      <c r="LK1048" s="12"/>
      <c r="LL1048" s="12"/>
      <c r="LM1048" s="12"/>
      <c r="LN1048" s="12"/>
      <c r="LO1048" s="12"/>
      <c r="LP1048" s="12"/>
      <c r="LQ1048" s="12"/>
      <c r="LR1048" s="12"/>
      <c r="LS1048" s="12"/>
      <c r="LT1048" s="12"/>
      <c r="LU1048" s="12"/>
      <c r="LV1048" s="12"/>
      <c r="LW1048" s="12"/>
      <c r="LX1048" s="12"/>
      <c r="LY1048" s="12"/>
      <c r="LZ1048" s="12"/>
      <c r="MA1048" s="12"/>
      <c r="MB1048" s="12"/>
      <c r="MC1048" s="12"/>
      <c r="MD1048" s="12"/>
      <c r="ME1048" s="12"/>
      <c r="MF1048" s="12"/>
      <c r="MG1048" s="12"/>
      <c r="MH1048" s="12"/>
      <c r="MI1048" s="12"/>
      <c r="MJ1048" s="12"/>
      <c r="MK1048" s="12"/>
      <c r="ML1048" s="12"/>
      <c r="MM1048" s="12"/>
      <c r="MN1048" s="12"/>
      <c r="MO1048" s="12"/>
      <c r="MP1048" s="12"/>
      <c r="MQ1048" s="12"/>
      <c r="MR1048" s="12"/>
      <c r="MS1048" s="12"/>
      <c r="MT1048" s="12"/>
      <c r="MU1048" s="12"/>
      <c r="MV1048" s="12"/>
      <c r="MW1048" s="12"/>
      <c r="MX1048" s="12"/>
      <c r="MY1048" s="12"/>
      <c r="MZ1048" s="12"/>
      <c r="NA1048" s="12"/>
      <c r="NB1048" s="12"/>
      <c r="NC1048" s="12"/>
      <c r="ND1048" s="12"/>
      <c r="NE1048" s="12"/>
      <c r="NF1048" s="12"/>
      <c r="NG1048" s="12"/>
      <c r="NH1048" s="12"/>
      <c r="NI1048" s="12"/>
      <c r="NJ1048" s="12"/>
      <c r="NK1048" s="12"/>
      <c r="NL1048" s="12"/>
      <c r="NM1048" s="12"/>
      <c r="NN1048" s="12"/>
      <c r="NO1048" s="12"/>
      <c r="NP1048" s="12"/>
      <c r="NQ1048" s="12"/>
      <c r="NR1048" s="12"/>
      <c r="NS1048" s="12"/>
      <c r="NT1048" s="12"/>
      <c r="NU1048" s="12"/>
      <c r="NV1048" s="12"/>
      <c r="NW1048" s="12"/>
      <c r="NX1048" s="12"/>
      <c r="NY1048" s="12"/>
      <c r="NZ1048" s="12"/>
      <c r="OA1048" s="12"/>
      <c r="OB1048" s="12"/>
      <c r="OC1048" s="12"/>
      <c r="OD1048" s="12"/>
      <c r="OE1048" s="12"/>
      <c r="OF1048" s="12"/>
      <c r="OG1048" s="12"/>
      <c r="OH1048" s="12"/>
      <c r="OI1048" s="12"/>
      <c r="OJ1048" s="12"/>
      <c r="OK1048" s="12"/>
      <c r="OL1048" s="12"/>
      <c r="OM1048" s="12"/>
      <c r="ON1048" s="12"/>
      <c r="OO1048" s="12"/>
      <c r="OP1048" s="12"/>
      <c r="OQ1048" s="12"/>
      <c r="OR1048" s="12"/>
      <c r="OS1048" s="12"/>
      <c r="OT1048" s="12"/>
      <c r="OU1048" s="12"/>
      <c r="OV1048" s="12"/>
      <c r="OW1048" s="12"/>
      <c r="OX1048" s="12"/>
      <c r="OY1048" s="12"/>
      <c r="OZ1048" s="12"/>
      <c r="PA1048" s="12"/>
      <c r="PB1048" s="12"/>
      <c r="PC1048" s="12"/>
      <c r="PD1048" s="12"/>
      <c r="PE1048" s="12"/>
      <c r="PF1048" s="12"/>
      <c r="PG1048" s="12"/>
      <c r="PH1048" s="12"/>
      <c r="PI1048" s="12"/>
      <c r="PJ1048" s="12"/>
      <c r="PK1048" s="12"/>
      <c r="PL1048" s="12"/>
      <c r="PM1048" s="12"/>
      <c r="PN1048" s="12"/>
      <c r="PO1048" s="12"/>
      <c r="PP1048" s="12"/>
    </row>
    <row r="1049">
      <c r="A1049" s="452"/>
      <c r="B1049" s="45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P1049" s="12"/>
      <c r="HQ1049" s="12"/>
      <c r="HR1049" s="12"/>
      <c r="HS1049" s="12"/>
      <c r="HT1049" s="12"/>
      <c r="HU1049" s="12"/>
      <c r="HV1049" s="12"/>
      <c r="HW1049" s="12"/>
      <c r="HX1049" s="12"/>
      <c r="HY1049" s="12"/>
      <c r="HZ1049" s="12"/>
      <c r="IA1049" s="12"/>
      <c r="IB1049" s="12"/>
      <c r="IC1049" s="12"/>
      <c r="ID1049" s="12"/>
      <c r="IE1049" s="12"/>
      <c r="IF1049" s="12"/>
      <c r="IG1049" s="12"/>
      <c r="IH1049" s="12"/>
      <c r="II1049" s="12"/>
      <c r="IJ1049" s="12"/>
      <c r="IK1049" s="12"/>
      <c r="IL1049" s="12"/>
      <c r="IM1049" s="12"/>
      <c r="IN1049" s="12"/>
      <c r="IO1049" s="12"/>
      <c r="IP1049" s="12"/>
      <c r="IQ1049" s="12"/>
      <c r="IR1049" s="12"/>
      <c r="IS1049" s="12"/>
      <c r="IT1049" s="12"/>
      <c r="IU1049" s="12"/>
      <c r="IV1049" s="12"/>
      <c r="IW1049" s="12"/>
      <c r="IX1049" s="12"/>
      <c r="IY1049" s="12"/>
      <c r="IZ1049" s="12"/>
      <c r="JA1049" s="12"/>
      <c r="JB1049" s="12"/>
      <c r="JC1049" s="12"/>
      <c r="JD1049" s="12"/>
      <c r="JE1049" s="12"/>
      <c r="JF1049" s="12"/>
      <c r="JG1049" s="12"/>
      <c r="JH1049" s="12"/>
      <c r="JI1049" s="12"/>
      <c r="JJ1049" s="12"/>
      <c r="JK1049" s="12"/>
      <c r="JL1049" s="12"/>
      <c r="JM1049" s="12"/>
      <c r="JN1049" s="12"/>
      <c r="JO1049" s="12"/>
      <c r="JP1049" s="12"/>
      <c r="JQ1049" s="12"/>
      <c r="JR1049" s="12"/>
      <c r="JS1049" s="12"/>
      <c r="JT1049" s="12"/>
      <c r="JU1049" s="12"/>
      <c r="JV1049" s="12"/>
      <c r="JW1049" s="12"/>
      <c r="JX1049" s="12"/>
      <c r="JY1049" s="12"/>
      <c r="JZ1049" s="12"/>
      <c r="KA1049" s="12"/>
      <c r="KB1049" s="12"/>
      <c r="KC1049" s="12"/>
      <c r="KD1049" s="12"/>
      <c r="KE1049" s="12"/>
      <c r="KF1049" s="12"/>
      <c r="KG1049" s="12"/>
      <c r="KH1049" s="12"/>
      <c r="KI1049" s="12"/>
      <c r="KJ1049" s="12"/>
      <c r="KK1049" s="12"/>
      <c r="KL1049" s="12"/>
      <c r="KM1049" s="12"/>
      <c r="KN1049" s="12"/>
      <c r="KO1049" s="12"/>
      <c r="KP1049" s="12"/>
      <c r="KQ1049" s="12"/>
      <c r="KR1049" s="12"/>
      <c r="KS1049" s="12"/>
      <c r="KT1049" s="12"/>
      <c r="KU1049" s="12"/>
      <c r="KV1049" s="12"/>
      <c r="KW1049" s="12"/>
      <c r="KX1049" s="12"/>
      <c r="KY1049" s="12"/>
      <c r="KZ1049" s="12"/>
      <c r="LA1049" s="12"/>
      <c r="LB1049" s="12"/>
      <c r="LC1049" s="12"/>
      <c r="LD1049" s="12"/>
      <c r="LE1049" s="12"/>
      <c r="LF1049" s="12"/>
      <c r="LG1049" s="12"/>
      <c r="LH1049" s="12"/>
      <c r="LI1049" s="12"/>
      <c r="LJ1049" s="12"/>
      <c r="LK1049" s="12"/>
      <c r="LL1049" s="12"/>
      <c r="LM1049" s="12"/>
      <c r="LN1049" s="12"/>
      <c r="LO1049" s="12"/>
      <c r="LP1049" s="12"/>
      <c r="LQ1049" s="12"/>
      <c r="LR1049" s="12"/>
      <c r="LS1049" s="12"/>
      <c r="LT1049" s="12"/>
      <c r="LU1049" s="12"/>
      <c r="LV1049" s="12"/>
      <c r="LW1049" s="12"/>
      <c r="LX1049" s="12"/>
      <c r="LY1049" s="12"/>
      <c r="LZ1049" s="12"/>
      <c r="MA1049" s="12"/>
      <c r="MB1049" s="12"/>
      <c r="MC1049" s="12"/>
      <c r="MD1049" s="12"/>
      <c r="ME1049" s="12"/>
      <c r="MF1049" s="12"/>
      <c r="MG1049" s="12"/>
      <c r="MH1049" s="12"/>
      <c r="MI1049" s="12"/>
      <c r="MJ1049" s="12"/>
      <c r="MK1049" s="12"/>
      <c r="ML1049" s="12"/>
      <c r="MM1049" s="12"/>
      <c r="MN1049" s="12"/>
      <c r="MO1049" s="12"/>
      <c r="MP1049" s="12"/>
      <c r="MQ1049" s="12"/>
      <c r="MR1049" s="12"/>
      <c r="MS1049" s="12"/>
      <c r="MT1049" s="12"/>
      <c r="MU1049" s="12"/>
      <c r="MV1049" s="12"/>
      <c r="MW1049" s="12"/>
      <c r="MX1049" s="12"/>
      <c r="MY1049" s="12"/>
      <c r="MZ1049" s="12"/>
      <c r="NA1049" s="12"/>
      <c r="NB1049" s="12"/>
      <c r="NC1049" s="12"/>
      <c r="ND1049" s="12"/>
      <c r="NE1049" s="12"/>
      <c r="NF1049" s="12"/>
      <c r="NG1049" s="12"/>
      <c r="NH1049" s="12"/>
      <c r="NI1049" s="12"/>
      <c r="NJ1049" s="12"/>
      <c r="NK1049" s="12"/>
      <c r="NL1049" s="12"/>
      <c r="NM1049" s="12"/>
      <c r="NN1049" s="12"/>
      <c r="NO1049" s="12"/>
      <c r="NP1049" s="12"/>
      <c r="NQ1049" s="12"/>
      <c r="NR1049" s="12"/>
      <c r="NS1049" s="12"/>
      <c r="NT1049" s="12"/>
      <c r="NU1049" s="12"/>
      <c r="NV1049" s="12"/>
      <c r="NW1049" s="12"/>
      <c r="NX1049" s="12"/>
      <c r="NY1049" s="12"/>
      <c r="NZ1049" s="12"/>
      <c r="OA1049" s="12"/>
      <c r="OB1049" s="12"/>
      <c r="OC1049" s="12"/>
      <c r="OD1049" s="12"/>
      <c r="OE1049" s="12"/>
      <c r="OF1049" s="12"/>
      <c r="OG1049" s="12"/>
      <c r="OH1049" s="12"/>
      <c r="OI1049" s="12"/>
      <c r="OJ1049" s="12"/>
      <c r="OK1049" s="12"/>
      <c r="OL1049" s="12"/>
      <c r="OM1049" s="12"/>
      <c r="ON1049" s="12"/>
      <c r="OO1049" s="12"/>
      <c r="OP1049" s="12"/>
      <c r="OQ1049" s="12"/>
      <c r="OR1049" s="12"/>
      <c r="OS1049" s="12"/>
      <c r="OT1049" s="12"/>
      <c r="OU1049" s="12"/>
      <c r="OV1049" s="12"/>
      <c r="OW1049" s="12"/>
      <c r="OX1049" s="12"/>
      <c r="OY1049" s="12"/>
      <c r="OZ1049" s="12"/>
      <c r="PA1049" s="12"/>
      <c r="PB1049" s="12"/>
      <c r="PC1049" s="12"/>
      <c r="PD1049" s="12"/>
      <c r="PE1049" s="12"/>
      <c r="PF1049" s="12"/>
      <c r="PG1049" s="12"/>
      <c r="PH1049" s="12"/>
      <c r="PI1049" s="12"/>
      <c r="PJ1049" s="12"/>
      <c r="PK1049" s="12"/>
      <c r="PL1049" s="12"/>
      <c r="PM1049" s="12"/>
      <c r="PN1049" s="12"/>
      <c r="PO1049" s="12"/>
      <c r="PP1049" s="12"/>
    </row>
    <row r="1050">
      <c r="A1050" s="452"/>
      <c r="B1050" s="45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P1050" s="12"/>
      <c r="HQ1050" s="12"/>
      <c r="HR1050" s="12"/>
      <c r="HS1050" s="12"/>
      <c r="HT1050" s="12"/>
      <c r="HU1050" s="12"/>
      <c r="HV1050" s="12"/>
      <c r="HW1050" s="12"/>
      <c r="HX1050" s="12"/>
      <c r="HY1050" s="12"/>
      <c r="HZ1050" s="12"/>
      <c r="IA1050" s="12"/>
      <c r="IB1050" s="12"/>
      <c r="IC1050" s="12"/>
      <c r="ID1050" s="12"/>
      <c r="IE1050" s="12"/>
      <c r="IF1050" s="12"/>
      <c r="IG1050" s="12"/>
      <c r="IH1050" s="12"/>
      <c r="II1050" s="12"/>
      <c r="IJ1050" s="12"/>
      <c r="IK1050" s="12"/>
      <c r="IL1050" s="12"/>
      <c r="IM1050" s="12"/>
      <c r="IN1050" s="12"/>
      <c r="IO1050" s="12"/>
      <c r="IP1050" s="12"/>
      <c r="IQ1050" s="12"/>
      <c r="IR1050" s="12"/>
      <c r="IS1050" s="12"/>
      <c r="IT1050" s="12"/>
      <c r="IU1050" s="12"/>
      <c r="IV1050" s="12"/>
      <c r="IW1050" s="12"/>
      <c r="IX1050" s="12"/>
      <c r="IY1050" s="12"/>
      <c r="IZ1050" s="12"/>
      <c r="JA1050" s="12"/>
      <c r="JB1050" s="12"/>
      <c r="JC1050" s="12"/>
      <c r="JD1050" s="12"/>
      <c r="JE1050" s="12"/>
      <c r="JF1050" s="12"/>
      <c r="JG1050" s="12"/>
      <c r="JH1050" s="12"/>
      <c r="JI1050" s="12"/>
      <c r="JJ1050" s="12"/>
      <c r="JK1050" s="12"/>
      <c r="JL1050" s="12"/>
      <c r="JM1050" s="12"/>
      <c r="JN1050" s="12"/>
      <c r="JO1050" s="12"/>
      <c r="JP1050" s="12"/>
      <c r="JQ1050" s="12"/>
      <c r="JR1050" s="12"/>
      <c r="JS1050" s="12"/>
      <c r="JT1050" s="12"/>
      <c r="JU1050" s="12"/>
      <c r="JV1050" s="12"/>
      <c r="JW1050" s="12"/>
      <c r="JX1050" s="12"/>
      <c r="JY1050" s="12"/>
      <c r="JZ1050" s="12"/>
      <c r="KA1050" s="12"/>
      <c r="KB1050" s="12"/>
      <c r="KC1050" s="12"/>
      <c r="KD1050" s="12"/>
      <c r="KE1050" s="12"/>
      <c r="KF1050" s="12"/>
      <c r="KG1050" s="12"/>
      <c r="KH1050" s="12"/>
      <c r="KI1050" s="12"/>
      <c r="KJ1050" s="12"/>
      <c r="KK1050" s="12"/>
      <c r="KL1050" s="12"/>
      <c r="KM1050" s="12"/>
      <c r="KN1050" s="12"/>
      <c r="KO1050" s="12"/>
      <c r="KP1050" s="12"/>
      <c r="KQ1050" s="12"/>
      <c r="KR1050" s="12"/>
      <c r="KS1050" s="12"/>
      <c r="KT1050" s="12"/>
      <c r="KU1050" s="12"/>
      <c r="KV1050" s="12"/>
      <c r="KW1050" s="12"/>
      <c r="KX1050" s="12"/>
      <c r="KY1050" s="12"/>
      <c r="KZ1050" s="12"/>
      <c r="LA1050" s="12"/>
      <c r="LB1050" s="12"/>
      <c r="LC1050" s="12"/>
      <c r="LD1050" s="12"/>
      <c r="LE1050" s="12"/>
      <c r="LF1050" s="12"/>
      <c r="LG1050" s="12"/>
      <c r="LH1050" s="12"/>
      <c r="LI1050" s="12"/>
      <c r="LJ1050" s="12"/>
      <c r="LK1050" s="12"/>
      <c r="LL1050" s="12"/>
      <c r="LM1050" s="12"/>
      <c r="LN1050" s="12"/>
      <c r="LO1050" s="12"/>
      <c r="LP1050" s="12"/>
      <c r="LQ1050" s="12"/>
      <c r="LR1050" s="12"/>
      <c r="LS1050" s="12"/>
      <c r="LT1050" s="12"/>
      <c r="LU1050" s="12"/>
      <c r="LV1050" s="12"/>
      <c r="LW1050" s="12"/>
      <c r="LX1050" s="12"/>
      <c r="LY1050" s="12"/>
      <c r="LZ1050" s="12"/>
      <c r="MA1050" s="12"/>
      <c r="MB1050" s="12"/>
      <c r="MC1050" s="12"/>
      <c r="MD1050" s="12"/>
      <c r="ME1050" s="12"/>
      <c r="MF1050" s="12"/>
      <c r="MG1050" s="12"/>
      <c r="MH1050" s="12"/>
      <c r="MI1050" s="12"/>
      <c r="MJ1050" s="12"/>
      <c r="MK1050" s="12"/>
      <c r="ML1050" s="12"/>
      <c r="MM1050" s="12"/>
      <c r="MN1050" s="12"/>
      <c r="MO1050" s="12"/>
      <c r="MP1050" s="12"/>
      <c r="MQ1050" s="12"/>
      <c r="MR1050" s="12"/>
      <c r="MS1050" s="12"/>
      <c r="MT1050" s="12"/>
      <c r="MU1050" s="12"/>
      <c r="MV1050" s="12"/>
      <c r="MW1050" s="12"/>
      <c r="MX1050" s="12"/>
      <c r="MY1050" s="12"/>
      <c r="MZ1050" s="12"/>
      <c r="NA1050" s="12"/>
      <c r="NB1050" s="12"/>
      <c r="NC1050" s="12"/>
      <c r="ND1050" s="12"/>
      <c r="NE1050" s="12"/>
      <c r="NF1050" s="12"/>
      <c r="NG1050" s="12"/>
      <c r="NH1050" s="12"/>
      <c r="NI1050" s="12"/>
      <c r="NJ1050" s="12"/>
      <c r="NK1050" s="12"/>
      <c r="NL1050" s="12"/>
      <c r="NM1050" s="12"/>
      <c r="NN1050" s="12"/>
      <c r="NO1050" s="12"/>
      <c r="NP1050" s="12"/>
      <c r="NQ1050" s="12"/>
      <c r="NR1050" s="12"/>
      <c r="NS1050" s="12"/>
      <c r="NT1050" s="12"/>
      <c r="NU1050" s="12"/>
      <c r="NV1050" s="12"/>
      <c r="NW1050" s="12"/>
      <c r="NX1050" s="12"/>
      <c r="NY1050" s="12"/>
      <c r="NZ1050" s="12"/>
      <c r="OA1050" s="12"/>
      <c r="OB1050" s="12"/>
      <c r="OC1050" s="12"/>
      <c r="OD1050" s="12"/>
      <c r="OE1050" s="12"/>
      <c r="OF1050" s="12"/>
      <c r="OG1050" s="12"/>
      <c r="OH1050" s="12"/>
      <c r="OI1050" s="12"/>
      <c r="OJ1050" s="12"/>
      <c r="OK1050" s="12"/>
      <c r="OL1050" s="12"/>
      <c r="OM1050" s="12"/>
      <c r="ON1050" s="12"/>
      <c r="OO1050" s="12"/>
      <c r="OP1050" s="12"/>
      <c r="OQ1050" s="12"/>
      <c r="OR1050" s="12"/>
      <c r="OS1050" s="12"/>
      <c r="OT1050" s="12"/>
      <c r="OU1050" s="12"/>
      <c r="OV1050" s="12"/>
      <c r="OW1050" s="12"/>
      <c r="OX1050" s="12"/>
      <c r="OY1050" s="12"/>
      <c r="OZ1050" s="12"/>
      <c r="PA1050" s="12"/>
      <c r="PB1050" s="12"/>
      <c r="PC1050" s="12"/>
      <c r="PD1050" s="12"/>
      <c r="PE1050" s="12"/>
      <c r="PF1050" s="12"/>
      <c r="PG1050" s="12"/>
      <c r="PH1050" s="12"/>
      <c r="PI1050" s="12"/>
      <c r="PJ1050" s="12"/>
      <c r="PK1050" s="12"/>
      <c r="PL1050" s="12"/>
      <c r="PM1050" s="12"/>
      <c r="PN1050" s="12"/>
      <c r="PO1050" s="12"/>
      <c r="PP1050" s="12"/>
    </row>
    <row r="1051">
      <c r="A1051" s="452"/>
      <c r="B1051" s="45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/>
      <c r="EP1051" s="12"/>
      <c r="EQ1051" s="12"/>
      <c r="ER1051" s="12"/>
      <c r="ES1051" s="12"/>
      <c r="ET1051" s="12"/>
      <c r="EU1051" s="12"/>
      <c r="EV1051" s="12"/>
      <c r="EW1051" s="12"/>
      <c r="EX1051" s="12"/>
      <c r="EY1051" s="12"/>
      <c r="EZ1051" s="12"/>
      <c r="FA1051" s="12"/>
      <c r="FB1051" s="12"/>
      <c r="FC1051" s="12"/>
      <c r="FD1051" s="12"/>
      <c r="FE1051" s="12"/>
      <c r="FF1051" s="12"/>
      <c r="FG1051" s="12"/>
      <c r="FH1051" s="12"/>
      <c r="FI1051" s="12"/>
      <c r="FJ1051" s="12"/>
      <c r="FK1051" s="12"/>
      <c r="FL1051" s="12"/>
      <c r="FM1051" s="12"/>
      <c r="FN1051" s="12"/>
      <c r="FO1051" s="12"/>
      <c r="FP1051" s="12"/>
      <c r="FQ1051" s="12"/>
      <c r="FR1051" s="12"/>
      <c r="FS1051" s="12"/>
      <c r="FT1051" s="12"/>
      <c r="FU1051" s="12"/>
      <c r="FV1051" s="12"/>
      <c r="FW1051" s="12"/>
      <c r="FX1051" s="12"/>
      <c r="FY1051" s="12"/>
      <c r="FZ1051" s="12"/>
      <c r="GA1051" s="12"/>
      <c r="GB1051" s="12"/>
      <c r="GC1051" s="12"/>
      <c r="GD1051" s="12"/>
      <c r="GE1051" s="12"/>
      <c r="GF1051" s="12"/>
      <c r="GG1051" s="12"/>
      <c r="GH1051" s="12"/>
      <c r="GI1051" s="12"/>
      <c r="GJ1051" s="12"/>
      <c r="GK1051" s="12"/>
      <c r="GL1051" s="12"/>
      <c r="GM1051" s="12"/>
      <c r="GN1051" s="12"/>
      <c r="GO1051" s="12"/>
      <c r="GP1051" s="12"/>
      <c r="GQ1051" s="12"/>
      <c r="GR1051" s="12"/>
      <c r="GS1051" s="12"/>
      <c r="GT1051" s="12"/>
      <c r="GU1051" s="12"/>
      <c r="GV1051" s="12"/>
      <c r="GW1051" s="12"/>
      <c r="GX1051" s="12"/>
      <c r="GY1051" s="12"/>
      <c r="GZ1051" s="12"/>
      <c r="HA1051" s="12"/>
      <c r="HB1051" s="12"/>
      <c r="HC1051" s="12"/>
      <c r="HD1051" s="12"/>
      <c r="HE1051" s="12"/>
      <c r="HF1051" s="12"/>
      <c r="HG1051" s="12"/>
      <c r="HH1051" s="12"/>
      <c r="HI1051" s="12"/>
      <c r="HJ1051" s="12"/>
      <c r="HK1051" s="12"/>
      <c r="HL1051" s="12"/>
      <c r="HM1051" s="12"/>
      <c r="HN1051" s="12"/>
      <c r="HO1051" s="12"/>
      <c r="HP1051" s="12"/>
      <c r="HQ1051" s="12"/>
      <c r="HR1051" s="12"/>
      <c r="HS1051" s="12"/>
      <c r="HT1051" s="12"/>
      <c r="HU1051" s="12"/>
      <c r="HV1051" s="12"/>
      <c r="HW1051" s="12"/>
      <c r="HX1051" s="12"/>
      <c r="HY1051" s="12"/>
      <c r="HZ1051" s="12"/>
      <c r="IA1051" s="12"/>
      <c r="IB1051" s="12"/>
      <c r="IC1051" s="12"/>
      <c r="ID1051" s="12"/>
      <c r="IE1051" s="12"/>
      <c r="IF1051" s="12"/>
      <c r="IG1051" s="12"/>
      <c r="IH1051" s="12"/>
      <c r="II1051" s="12"/>
      <c r="IJ1051" s="12"/>
      <c r="IK1051" s="12"/>
      <c r="IL1051" s="12"/>
      <c r="IM1051" s="12"/>
      <c r="IN1051" s="12"/>
      <c r="IO1051" s="12"/>
      <c r="IP1051" s="12"/>
      <c r="IQ1051" s="12"/>
      <c r="IR1051" s="12"/>
      <c r="IS1051" s="12"/>
      <c r="IT1051" s="12"/>
      <c r="IU1051" s="12"/>
      <c r="IV1051" s="12"/>
      <c r="IW1051" s="12"/>
      <c r="IX1051" s="12"/>
      <c r="IY1051" s="12"/>
      <c r="IZ1051" s="12"/>
      <c r="JA1051" s="12"/>
      <c r="JB1051" s="12"/>
      <c r="JC1051" s="12"/>
      <c r="JD1051" s="12"/>
      <c r="JE1051" s="12"/>
      <c r="JF1051" s="12"/>
      <c r="JG1051" s="12"/>
      <c r="JH1051" s="12"/>
      <c r="JI1051" s="12"/>
      <c r="JJ1051" s="12"/>
      <c r="JK1051" s="12"/>
      <c r="JL1051" s="12"/>
      <c r="JM1051" s="12"/>
      <c r="JN1051" s="12"/>
      <c r="JO1051" s="12"/>
      <c r="JP1051" s="12"/>
      <c r="JQ1051" s="12"/>
      <c r="JR1051" s="12"/>
      <c r="JS1051" s="12"/>
      <c r="JT1051" s="12"/>
      <c r="JU1051" s="12"/>
      <c r="JV1051" s="12"/>
      <c r="JW1051" s="12"/>
      <c r="JX1051" s="12"/>
      <c r="JY1051" s="12"/>
      <c r="JZ1051" s="12"/>
      <c r="KA1051" s="12"/>
      <c r="KB1051" s="12"/>
      <c r="KC1051" s="12"/>
      <c r="KD1051" s="12"/>
      <c r="KE1051" s="12"/>
      <c r="KF1051" s="12"/>
      <c r="KG1051" s="12"/>
      <c r="KH1051" s="12"/>
      <c r="KI1051" s="12"/>
      <c r="KJ1051" s="12"/>
      <c r="KK1051" s="12"/>
      <c r="KL1051" s="12"/>
      <c r="KM1051" s="12"/>
      <c r="KN1051" s="12"/>
      <c r="KO1051" s="12"/>
      <c r="KP1051" s="12"/>
      <c r="KQ1051" s="12"/>
      <c r="KR1051" s="12"/>
      <c r="KS1051" s="12"/>
      <c r="KT1051" s="12"/>
      <c r="KU1051" s="12"/>
      <c r="KV1051" s="12"/>
      <c r="KW1051" s="12"/>
      <c r="KX1051" s="12"/>
      <c r="KY1051" s="12"/>
      <c r="KZ1051" s="12"/>
      <c r="LA1051" s="12"/>
      <c r="LB1051" s="12"/>
      <c r="LC1051" s="12"/>
      <c r="LD1051" s="12"/>
      <c r="LE1051" s="12"/>
      <c r="LF1051" s="12"/>
      <c r="LG1051" s="12"/>
      <c r="LH1051" s="12"/>
      <c r="LI1051" s="12"/>
      <c r="LJ1051" s="12"/>
      <c r="LK1051" s="12"/>
      <c r="LL1051" s="12"/>
      <c r="LM1051" s="12"/>
      <c r="LN1051" s="12"/>
      <c r="LO1051" s="12"/>
      <c r="LP1051" s="12"/>
      <c r="LQ1051" s="12"/>
      <c r="LR1051" s="12"/>
      <c r="LS1051" s="12"/>
      <c r="LT1051" s="12"/>
      <c r="LU1051" s="12"/>
      <c r="LV1051" s="12"/>
      <c r="LW1051" s="12"/>
      <c r="LX1051" s="12"/>
      <c r="LY1051" s="12"/>
      <c r="LZ1051" s="12"/>
      <c r="MA1051" s="12"/>
      <c r="MB1051" s="12"/>
      <c r="MC1051" s="12"/>
      <c r="MD1051" s="12"/>
      <c r="ME1051" s="12"/>
      <c r="MF1051" s="12"/>
      <c r="MG1051" s="12"/>
      <c r="MH1051" s="12"/>
      <c r="MI1051" s="12"/>
      <c r="MJ1051" s="12"/>
      <c r="MK1051" s="12"/>
      <c r="ML1051" s="12"/>
      <c r="MM1051" s="12"/>
      <c r="MN1051" s="12"/>
      <c r="MO1051" s="12"/>
      <c r="MP1051" s="12"/>
      <c r="MQ1051" s="12"/>
      <c r="MR1051" s="12"/>
      <c r="MS1051" s="12"/>
      <c r="MT1051" s="12"/>
      <c r="MU1051" s="12"/>
      <c r="MV1051" s="12"/>
      <c r="MW1051" s="12"/>
      <c r="MX1051" s="12"/>
      <c r="MY1051" s="12"/>
      <c r="MZ1051" s="12"/>
      <c r="NA1051" s="12"/>
      <c r="NB1051" s="12"/>
      <c r="NC1051" s="12"/>
      <c r="ND1051" s="12"/>
      <c r="NE1051" s="12"/>
      <c r="NF1051" s="12"/>
      <c r="NG1051" s="12"/>
      <c r="NH1051" s="12"/>
      <c r="NI1051" s="12"/>
      <c r="NJ1051" s="12"/>
      <c r="NK1051" s="12"/>
      <c r="NL1051" s="12"/>
      <c r="NM1051" s="12"/>
      <c r="NN1051" s="12"/>
      <c r="NO1051" s="12"/>
      <c r="NP1051" s="12"/>
      <c r="NQ1051" s="12"/>
      <c r="NR1051" s="12"/>
      <c r="NS1051" s="12"/>
      <c r="NT1051" s="12"/>
      <c r="NU1051" s="12"/>
      <c r="NV1051" s="12"/>
      <c r="NW1051" s="12"/>
      <c r="NX1051" s="12"/>
      <c r="NY1051" s="12"/>
      <c r="NZ1051" s="12"/>
      <c r="OA1051" s="12"/>
      <c r="OB1051" s="12"/>
      <c r="OC1051" s="12"/>
      <c r="OD1051" s="12"/>
      <c r="OE1051" s="12"/>
      <c r="OF1051" s="12"/>
      <c r="OG1051" s="12"/>
      <c r="OH1051" s="12"/>
      <c r="OI1051" s="12"/>
      <c r="OJ1051" s="12"/>
      <c r="OK1051" s="12"/>
      <c r="OL1051" s="12"/>
      <c r="OM1051" s="12"/>
      <c r="ON1051" s="12"/>
      <c r="OO1051" s="12"/>
      <c r="OP1051" s="12"/>
      <c r="OQ1051" s="12"/>
      <c r="OR1051" s="12"/>
      <c r="OS1051" s="12"/>
      <c r="OT1051" s="12"/>
      <c r="OU1051" s="12"/>
      <c r="OV1051" s="12"/>
      <c r="OW1051" s="12"/>
      <c r="OX1051" s="12"/>
      <c r="OY1051" s="12"/>
      <c r="OZ1051" s="12"/>
      <c r="PA1051" s="12"/>
      <c r="PB1051" s="12"/>
      <c r="PC1051" s="12"/>
      <c r="PD1051" s="12"/>
      <c r="PE1051" s="12"/>
      <c r="PF1051" s="12"/>
      <c r="PG1051" s="12"/>
      <c r="PH1051" s="12"/>
      <c r="PI1051" s="12"/>
      <c r="PJ1051" s="12"/>
      <c r="PK1051" s="12"/>
      <c r="PL1051" s="12"/>
      <c r="PM1051" s="12"/>
      <c r="PN1051" s="12"/>
      <c r="PO1051" s="12"/>
      <c r="PP1051" s="12"/>
    </row>
    <row r="1052">
      <c r="A1052" s="452"/>
      <c r="B1052" s="45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2"/>
      <c r="FA1052" s="12"/>
      <c r="FB1052" s="12"/>
      <c r="FC1052" s="12"/>
      <c r="FD1052" s="12"/>
      <c r="FE1052" s="12"/>
      <c r="FF1052" s="12"/>
      <c r="FG1052" s="12"/>
      <c r="FH1052" s="12"/>
      <c r="FI1052" s="12"/>
      <c r="FJ1052" s="12"/>
      <c r="FK1052" s="12"/>
      <c r="FL1052" s="12"/>
      <c r="FM1052" s="12"/>
      <c r="FN1052" s="12"/>
      <c r="FO1052" s="12"/>
      <c r="FP1052" s="12"/>
      <c r="FQ1052" s="12"/>
      <c r="FR1052" s="12"/>
      <c r="FS1052" s="12"/>
      <c r="FT1052" s="12"/>
      <c r="FU1052" s="12"/>
      <c r="FV1052" s="12"/>
      <c r="FW1052" s="12"/>
      <c r="FX1052" s="12"/>
      <c r="FY1052" s="12"/>
      <c r="FZ1052" s="12"/>
      <c r="GA1052" s="12"/>
      <c r="GB1052" s="12"/>
      <c r="GC1052" s="12"/>
      <c r="GD1052" s="12"/>
      <c r="GE1052" s="12"/>
      <c r="GF1052" s="12"/>
      <c r="GG1052" s="12"/>
      <c r="GH1052" s="12"/>
      <c r="GI1052" s="12"/>
      <c r="GJ1052" s="12"/>
      <c r="GK1052" s="12"/>
      <c r="GL1052" s="12"/>
      <c r="GM1052" s="12"/>
      <c r="GN1052" s="12"/>
      <c r="GO1052" s="12"/>
      <c r="GP1052" s="12"/>
      <c r="GQ1052" s="12"/>
      <c r="GR1052" s="12"/>
      <c r="GS1052" s="12"/>
      <c r="GT1052" s="12"/>
      <c r="GU1052" s="12"/>
      <c r="GV1052" s="12"/>
      <c r="GW1052" s="12"/>
      <c r="GX1052" s="12"/>
      <c r="GY1052" s="12"/>
      <c r="GZ1052" s="12"/>
      <c r="HA1052" s="12"/>
      <c r="HB1052" s="12"/>
      <c r="HC1052" s="12"/>
      <c r="HD1052" s="12"/>
      <c r="HE1052" s="12"/>
      <c r="HF1052" s="12"/>
      <c r="HG1052" s="12"/>
      <c r="HH1052" s="12"/>
      <c r="HI1052" s="12"/>
      <c r="HJ1052" s="12"/>
      <c r="HK1052" s="12"/>
      <c r="HL1052" s="12"/>
      <c r="HM1052" s="12"/>
      <c r="HN1052" s="12"/>
      <c r="HO1052" s="12"/>
      <c r="HP1052" s="12"/>
      <c r="HQ1052" s="12"/>
      <c r="HR1052" s="12"/>
      <c r="HS1052" s="12"/>
      <c r="HT1052" s="12"/>
      <c r="HU1052" s="12"/>
      <c r="HV1052" s="12"/>
      <c r="HW1052" s="12"/>
      <c r="HX1052" s="12"/>
      <c r="HY1052" s="12"/>
      <c r="HZ1052" s="12"/>
      <c r="IA1052" s="12"/>
      <c r="IB1052" s="12"/>
      <c r="IC1052" s="12"/>
      <c r="ID1052" s="12"/>
      <c r="IE1052" s="12"/>
      <c r="IF1052" s="12"/>
      <c r="IG1052" s="12"/>
      <c r="IH1052" s="12"/>
      <c r="II1052" s="12"/>
      <c r="IJ1052" s="12"/>
      <c r="IK1052" s="12"/>
      <c r="IL1052" s="12"/>
      <c r="IM1052" s="12"/>
      <c r="IN1052" s="12"/>
      <c r="IO1052" s="12"/>
      <c r="IP1052" s="12"/>
      <c r="IQ1052" s="12"/>
      <c r="IR1052" s="12"/>
      <c r="IS1052" s="12"/>
      <c r="IT1052" s="12"/>
      <c r="IU1052" s="12"/>
      <c r="IV1052" s="12"/>
      <c r="IW1052" s="12"/>
      <c r="IX1052" s="12"/>
      <c r="IY1052" s="12"/>
      <c r="IZ1052" s="12"/>
      <c r="JA1052" s="12"/>
      <c r="JB1052" s="12"/>
      <c r="JC1052" s="12"/>
      <c r="JD1052" s="12"/>
      <c r="JE1052" s="12"/>
      <c r="JF1052" s="12"/>
      <c r="JG1052" s="12"/>
      <c r="JH1052" s="12"/>
      <c r="JI1052" s="12"/>
      <c r="JJ1052" s="12"/>
      <c r="JK1052" s="12"/>
      <c r="JL1052" s="12"/>
      <c r="JM1052" s="12"/>
      <c r="JN1052" s="12"/>
      <c r="JO1052" s="12"/>
      <c r="JP1052" s="12"/>
      <c r="JQ1052" s="12"/>
      <c r="JR1052" s="12"/>
      <c r="JS1052" s="12"/>
      <c r="JT1052" s="12"/>
      <c r="JU1052" s="12"/>
      <c r="JV1052" s="12"/>
      <c r="JW1052" s="12"/>
      <c r="JX1052" s="12"/>
      <c r="JY1052" s="12"/>
      <c r="JZ1052" s="12"/>
      <c r="KA1052" s="12"/>
      <c r="KB1052" s="12"/>
      <c r="KC1052" s="12"/>
      <c r="KD1052" s="12"/>
      <c r="KE1052" s="12"/>
      <c r="KF1052" s="12"/>
      <c r="KG1052" s="12"/>
      <c r="KH1052" s="12"/>
      <c r="KI1052" s="12"/>
      <c r="KJ1052" s="12"/>
      <c r="KK1052" s="12"/>
      <c r="KL1052" s="12"/>
      <c r="KM1052" s="12"/>
      <c r="KN1052" s="12"/>
      <c r="KO1052" s="12"/>
      <c r="KP1052" s="12"/>
      <c r="KQ1052" s="12"/>
      <c r="KR1052" s="12"/>
      <c r="KS1052" s="12"/>
      <c r="KT1052" s="12"/>
      <c r="KU1052" s="12"/>
      <c r="KV1052" s="12"/>
      <c r="KW1052" s="12"/>
      <c r="KX1052" s="12"/>
      <c r="KY1052" s="12"/>
      <c r="KZ1052" s="12"/>
      <c r="LA1052" s="12"/>
      <c r="LB1052" s="12"/>
      <c r="LC1052" s="12"/>
      <c r="LD1052" s="12"/>
      <c r="LE1052" s="12"/>
      <c r="LF1052" s="12"/>
      <c r="LG1052" s="12"/>
      <c r="LH1052" s="12"/>
      <c r="LI1052" s="12"/>
      <c r="LJ1052" s="12"/>
      <c r="LK1052" s="12"/>
      <c r="LL1052" s="12"/>
      <c r="LM1052" s="12"/>
      <c r="LN1052" s="12"/>
      <c r="LO1052" s="12"/>
      <c r="LP1052" s="12"/>
      <c r="LQ1052" s="12"/>
      <c r="LR1052" s="12"/>
      <c r="LS1052" s="12"/>
      <c r="LT1052" s="12"/>
      <c r="LU1052" s="12"/>
      <c r="LV1052" s="12"/>
      <c r="LW1052" s="12"/>
      <c r="LX1052" s="12"/>
      <c r="LY1052" s="12"/>
      <c r="LZ1052" s="12"/>
      <c r="MA1052" s="12"/>
      <c r="MB1052" s="12"/>
      <c r="MC1052" s="12"/>
      <c r="MD1052" s="12"/>
      <c r="ME1052" s="12"/>
      <c r="MF1052" s="12"/>
      <c r="MG1052" s="12"/>
      <c r="MH1052" s="12"/>
      <c r="MI1052" s="12"/>
      <c r="MJ1052" s="12"/>
      <c r="MK1052" s="12"/>
      <c r="ML1052" s="12"/>
      <c r="MM1052" s="12"/>
      <c r="MN1052" s="12"/>
      <c r="MO1052" s="12"/>
      <c r="MP1052" s="12"/>
      <c r="MQ1052" s="12"/>
      <c r="MR1052" s="12"/>
      <c r="MS1052" s="12"/>
      <c r="MT1052" s="12"/>
      <c r="MU1052" s="12"/>
      <c r="MV1052" s="12"/>
      <c r="MW1052" s="12"/>
      <c r="MX1052" s="12"/>
      <c r="MY1052" s="12"/>
      <c r="MZ1052" s="12"/>
      <c r="NA1052" s="12"/>
      <c r="NB1052" s="12"/>
      <c r="NC1052" s="12"/>
      <c r="ND1052" s="12"/>
      <c r="NE1052" s="12"/>
      <c r="NF1052" s="12"/>
      <c r="NG1052" s="12"/>
      <c r="NH1052" s="12"/>
      <c r="NI1052" s="12"/>
      <c r="NJ1052" s="12"/>
      <c r="NK1052" s="12"/>
      <c r="NL1052" s="12"/>
      <c r="NM1052" s="12"/>
      <c r="NN1052" s="12"/>
      <c r="NO1052" s="12"/>
      <c r="NP1052" s="12"/>
      <c r="NQ1052" s="12"/>
      <c r="NR1052" s="12"/>
      <c r="NS1052" s="12"/>
      <c r="NT1052" s="12"/>
      <c r="NU1052" s="12"/>
      <c r="NV1052" s="12"/>
      <c r="NW1052" s="12"/>
      <c r="NX1052" s="12"/>
      <c r="NY1052" s="12"/>
      <c r="NZ1052" s="12"/>
      <c r="OA1052" s="12"/>
      <c r="OB1052" s="12"/>
      <c r="OC1052" s="12"/>
      <c r="OD1052" s="12"/>
      <c r="OE1052" s="12"/>
      <c r="OF1052" s="12"/>
      <c r="OG1052" s="12"/>
      <c r="OH1052" s="12"/>
      <c r="OI1052" s="12"/>
      <c r="OJ1052" s="12"/>
      <c r="OK1052" s="12"/>
      <c r="OL1052" s="12"/>
      <c r="OM1052" s="12"/>
      <c r="ON1052" s="12"/>
      <c r="OO1052" s="12"/>
      <c r="OP1052" s="12"/>
      <c r="OQ1052" s="12"/>
      <c r="OR1052" s="12"/>
      <c r="OS1052" s="12"/>
      <c r="OT1052" s="12"/>
      <c r="OU1052" s="12"/>
      <c r="OV1052" s="12"/>
      <c r="OW1052" s="12"/>
      <c r="OX1052" s="12"/>
      <c r="OY1052" s="12"/>
      <c r="OZ1052" s="12"/>
      <c r="PA1052" s="12"/>
      <c r="PB1052" s="12"/>
      <c r="PC1052" s="12"/>
      <c r="PD1052" s="12"/>
      <c r="PE1052" s="12"/>
      <c r="PF1052" s="12"/>
      <c r="PG1052" s="12"/>
      <c r="PH1052" s="12"/>
      <c r="PI1052" s="12"/>
      <c r="PJ1052" s="12"/>
      <c r="PK1052" s="12"/>
      <c r="PL1052" s="12"/>
      <c r="PM1052" s="12"/>
      <c r="PN1052" s="12"/>
      <c r="PO1052" s="12"/>
      <c r="PP1052" s="12"/>
    </row>
    <row r="1053">
      <c r="A1053" s="452"/>
      <c r="B1053" s="45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  <c r="HN1053" s="12"/>
      <c r="HO1053" s="12"/>
      <c r="HP1053" s="12"/>
      <c r="HQ1053" s="12"/>
      <c r="HR1053" s="12"/>
      <c r="HS1053" s="12"/>
      <c r="HT1053" s="12"/>
      <c r="HU1053" s="12"/>
      <c r="HV1053" s="12"/>
      <c r="HW1053" s="12"/>
      <c r="HX1053" s="12"/>
      <c r="HY1053" s="12"/>
      <c r="HZ1053" s="12"/>
      <c r="IA1053" s="12"/>
      <c r="IB1053" s="12"/>
      <c r="IC1053" s="12"/>
      <c r="ID1053" s="12"/>
      <c r="IE1053" s="12"/>
      <c r="IF1053" s="12"/>
      <c r="IG1053" s="12"/>
      <c r="IH1053" s="12"/>
      <c r="II1053" s="12"/>
      <c r="IJ1053" s="12"/>
      <c r="IK1053" s="12"/>
      <c r="IL1053" s="12"/>
      <c r="IM1053" s="12"/>
      <c r="IN1053" s="12"/>
      <c r="IO1053" s="12"/>
      <c r="IP1053" s="12"/>
      <c r="IQ1053" s="12"/>
      <c r="IR1053" s="12"/>
      <c r="IS1053" s="12"/>
      <c r="IT1053" s="12"/>
      <c r="IU1053" s="12"/>
      <c r="IV1053" s="12"/>
      <c r="IW1053" s="12"/>
      <c r="IX1053" s="12"/>
      <c r="IY1053" s="12"/>
      <c r="IZ1053" s="12"/>
      <c r="JA1053" s="12"/>
      <c r="JB1053" s="12"/>
      <c r="JC1053" s="12"/>
      <c r="JD1053" s="12"/>
      <c r="JE1053" s="12"/>
      <c r="JF1053" s="12"/>
      <c r="JG1053" s="12"/>
      <c r="JH1053" s="12"/>
      <c r="JI1053" s="12"/>
      <c r="JJ1053" s="12"/>
      <c r="JK1053" s="12"/>
      <c r="JL1053" s="12"/>
      <c r="JM1053" s="12"/>
      <c r="JN1053" s="12"/>
      <c r="JO1053" s="12"/>
      <c r="JP1053" s="12"/>
      <c r="JQ1053" s="12"/>
      <c r="JR1053" s="12"/>
      <c r="JS1053" s="12"/>
      <c r="JT1053" s="12"/>
      <c r="JU1053" s="12"/>
      <c r="JV1053" s="12"/>
      <c r="JW1053" s="12"/>
      <c r="JX1053" s="12"/>
      <c r="JY1053" s="12"/>
      <c r="JZ1053" s="12"/>
      <c r="KA1053" s="12"/>
      <c r="KB1053" s="12"/>
      <c r="KC1053" s="12"/>
      <c r="KD1053" s="12"/>
      <c r="KE1053" s="12"/>
      <c r="KF1053" s="12"/>
      <c r="KG1053" s="12"/>
      <c r="KH1053" s="12"/>
      <c r="KI1053" s="12"/>
      <c r="KJ1053" s="12"/>
      <c r="KK1053" s="12"/>
      <c r="KL1053" s="12"/>
      <c r="KM1053" s="12"/>
      <c r="KN1053" s="12"/>
      <c r="KO1053" s="12"/>
      <c r="KP1053" s="12"/>
      <c r="KQ1053" s="12"/>
      <c r="KR1053" s="12"/>
      <c r="KS1053" s="12"/>
      <c r="KT1053" s="12"/>
      <c r="KU1053" s="12"/>
      <c r="KV1053" s="12"/>
      <c r="KW1053" s="12"/>
      <c r="KX1053" s="12"/>
      <c r="KY1053" s="12"/>
      <c r="KZ1053" s="12"/>
      <c r="LA1053" s="12"/>
      <c r="LB1053" s="12"/>
      <c r="LC1053" s="12"/>
      <c r="LD1053" s="12"/>
      <c r="LE1053" s="12"/>
      <c r="LF1053" s="12"/>
      <c r="LG1053" s="12"/>
      <c r="LH1053" s="12"/>
      <c r="LI1053" s="12"/>
      <c r="LJ1053" s="12"/>
      <c r="LK1053" s="12"/>
      <c r="LL1053" s="12"/>
      <c r="LM1053" s="12"/>
      <c r="LN1053" s="12"/>
      <c r="LO1053" s="12"/>
      <c r="LP1053" s="12"/>
      <c r="LQ1053" s="12"/>
      <c r="LR1053" s="12"/>
      <c r="LS1053" s="12"/>
      <c r="LT1053" s="12"/>
      <c r="LU1053" s="12"/>
      <c r="LV1053" s="12"/>
      <c r="LW1053" s="12"/>
      <c r="LX1053" s="12"/>
      <c r="LY1053" s="12"/>
      <c r="LZ1053" s="12"/>
      <c r="MA1053" s="12"/>
      <c r="MB1053" s="12"/>
      <c r="MC1053" s="12"/>
      <c r="MD1053" s="12"/>
      <c r="ME1053" s="12"/>
      <c r="MF1053" s="12"/>
      <c r="MG1053" s="12"/>
      <c r="MH1053" s="12"/>
      <c r="MI1053" s="12"/>
      <c r="MJ1053" s="12"/>
      <c r="MK1053" s="12"/>
      <c r="ML1053" s="12"/>
      <c r="MM1053" s="12"/>
      <c r="MN1053" s="12"/>
      <c r="MO1053" s="12"/>
      <c r="MP1053" s="12"/>
      <c r="MQ1053" s="12"/>
      <c r="MR1053" s="12"/>
      <c r="MS1053" s="12"/>
      <c r="MT1053" s="12"/>
      <c r="MU1053" s="12"/>
      <c r="MV1053" s="12"/>
      <c r="MW1053" s="12"/>
      <c r="MX1053" s="12"/>
      <c r="MY1053" s="12"/>
      <c r="MZ1053" s="12"/>
      <c r="NA1053" s="12"/>
      <c r="NB1053" s="12"/>
      <c r="NC1053" s="12"/>
      <c r="ND1053" s="12"/>
      <c r="NE1053" s="12"/>
      <c r="NF1053" s="12"/>
      <c r="NG1053" s="12"/>
      <c r="NH1053" s="12"/>
      <c r="NI1053" s="12"/>
      <c r="NJ1053" s="12"/>
      <c r="NK1053" s="12"/>
      <c r="NL1053" s="12"/>
      <c r="NM1053" s="12"/>
      <c r="NN1053" s="12"/>
      <c r="NO1053" s="12"/>
      <c r="NP1053" s="12"/>
      <c r="NQ1053" s="12"/>
      <c r="NR1053" s="12"/>
      <c r="NS1053" s="12"/>
      <c r="NT1053" s="12"/>
      <c r="NU1053" s="12"/>
      <c r="NV1053" s="12"/>
      <c r="NW1053" s="12"/>
      <c r="NX1053" s="12"/>
      <c r="NY1053" s="12"/>
      <c r="NZ1053" s="12"/>
      <c r="OA1053" s="12"/>
      <c r="OB1053" s="12"/>
      <c r="OC1053" s="12"/>
      <c r="OD1053" s="12"/>
      <c r="OE1053" s="12"/>
      <c r="OF1053" s="12"/>
      <c r="OG1053" s="12"/>
      <c r="OH1053" s="12"/>
      <c r="OI1053" s="12"/>
      <c r="OJ1053" s="12"/>
      <c r="OK1053" s="12"/>
      <c r="OL1053" s="12"/>
      <c r="OM1053" s="12"/>
      <c r="ON1053" s="12"/>
      <c r="OO1053" s="12"/>
      <c r="OP1053" s="12"/>
      <c r="OQ1053" s="12"/>
      <c r="OR1053" s="12"/>
      <c r="OS1053" s="12"/>
      <c r="OT1053" s="12"/>
      <c r="OU1053" s="12"/>
      <c r="OV1053" s="12"/>
      <c r="OW1053" s="12"/>
      <c r="OX1053" s="12"/>
      <c r="OY1053" s="12"/>
      <c r="OZ1053" s="12"/>
      <c r="PA1053" s="12"/>
      <c r="PB1053" s="12"/>
      <c r="PC1053" s="12"/>
      <c r="PD1053" s="12"/>
      <c r="PE1053" s="12"/>
      <c r="PF1053" s="12"/>
      <c r="PG1053" s="12"/>
      <c r="PH1053" s="12"/>
      <c r="PI1053" s="12"/>
      <c r="PJ1053" s="12"/>
      <c r="PK1053" s="12"/>
      <c r="PL1053" s="12"/>
      <c r="PM1053" s="12"/>
      <c r="PN1053" s="12"/>
      <c r="PO1053" s="12"/>
      <c r="PP1053" s="12"/>
    </row>
  </sheetData>
  <mergeCells count="334">
    <mergeCell ref="IJ20:IL20"/>
    <mergeCell ref="JH20:JI20"/>
    <mergeCell ref="GH20:GI20"/>
    <mergeCell ref="GJ20:GL20"/>
    <mergeCell ref="GW20:HA20"/>
    <mergeCell ref="HD20:HP20"/>
    <mergeCell ref="HX20:HY20"/>
    <mergeCell ref="HZ20:IA20"/>
    <mergeCell ref="ID20:IE20"/>
    <mergeCell ref="DE15:DF15"/>
    <mergeCell ref="DE16:DF16"/>
    <mergeCell ref="DQ15:EA15"/>
    <mergeCell ref="DQ16:EA16"/>
    <mergeCell ref="EB16:EF16"/>
    <mergeCell ref="EG16:EO16"/>
    <mergeCell ref="EP16:EV16"/>
    <mergeCell ref="EW16:FB16"/>
    <mergeCell ref="EQ18:EU18"/>
    <mergeCell ref="FB18:FC18"/>
    <mergeCell ref="FE18:FF18"/>
    <mergeCell ref="FT18:FV18"/>
    <mergeCell ref="FB20:FC20"/>
    <mergeCell ref="FE20:FF20"/>
    <mergeCell ref="DI15:DM15"/>
    <mergeCell ref="EB15:EO15"/>
    <mergeCell ref="EP15:FB15"/>
    <mergeCell ref="FT15:FU15"/>
    <mergeCell ref="CY16:DA16"/>
    <mergeCell ref="DI16:DM16"/>
    <mergeCell ref="FT16:FU16"/>
    <mergeCell ref="GO15:GP15"/>
    <mergeCell ref="GT15:GU15"/>
    <mergeCell ref="GT16:GU16"/>
    <mergeCell ref="GV16:GW16"/>
    <mergeCell ref="HI16:HJ16"/>
    <mergeCell ref="HL16:HM16"/>
    <mergeCell ref="HN16:HP16"/>
    <mergeCell ref="GL15:GM15"/>
    <mergeCell ref="GL16:GM16"/>
    <mergeCell ref="GO16:GP16"/>
    <mergeCell ref="GH18:GI18"/>
    <mergeCell ref="GJ18:GL18"/>
    <mergeCell ref="GW18:GX18"/>
    <mergeCell ref="GZ18:HA18"/>
    <mergeCell ref="U16:AE16"/>
    <mergeCell ref="AJ16:AK16"/>
    <mergeCell ref="B31:B34"/>
    <mergeCell ref="C31:C34"/>
    <mergeCell ref="Z32:AD32"/>
    <mergeCell ref="E33:E37"/>
    <mergeCell ref="Z33:AD33"/>
    <mergeCell ref="Z34:AD34"/>
    <mergeCell ref="E38:E41"/>
    <mergeCell ref="E42:E45"/>
    <mergeCell ref="F16:G16"/>
    <mergeCell ref="R16:T16"/>
    <mergeCell ref="Z17:Z20"/>
    <mergeCell ref="F18:G18"/>
    <mergeCell ref="V18:Y18"/>
    <mergeCell ref="V19:Y19"/>
    <mergeCell ref="V20:Y20"/>
    <mergeCell ref="AL24:AV24"/>
    <mergeCell ref="AL25:AV25"/>
    <mergeCell ref="BH25:BK25"/>
    <mergeCell ref="BM25:BN25"/>
    <mergeCell ref="BQ25:BR25"/>
    <mergeCell ref="AL16:AM16"/>
    <mergeCell ref="AT16:AW16"/>
    <mergeCell ref="AL22:AR22"/>
    <mergeCell ref="AL23:AV23"/>
    <mergeCell ref="BH24:BK24"/>
    <mergeCell ref="BM24:BN24"/>
    <mergeCell ref="BQ24:BR24"/>
    <mergeCell ref="EF25:EJ25"/>
    <mergeCell ref="EK25:EQ25"/>
    <mergeCell ref="FD25:FH25"/>
    <mergeCell ref="FO25:FP25"/>
    <mergeCell ref="FQ25:FS25"/>
    <mergeCell ref="GA25:GB25"/>
    <mergeCell ref="GC25:GG25"/>
    <mergeCell ref="GO31:HD31"/>
    <mergeCell ref="CN25:CR25"/>
    <mergeCell ref="CS25:CU25"/>
    <mergeCell ref="DI25:DK25"/>
    <mergeCell ref="DM25:DN25"/>
    <mergeCell ref="DU25:DW25"/>
    <mergeCell ref="DX25:DZ25"/>
    <mergeCell ref="EA25:EE25"/>
    <mergeCell ref="DY33:EC33"/>
    <mergeCell ref="EI33:EP33"/>
    <mergeCell ref="DY34:EC34"/>
    <mergeCell ref="FA33:FD33"/>
    <mergeCell ref="FE33:FH33"/>
    <mergeCell ref="FA34:FD34"/>
    <mergeCell ref="FE34:FH34"/>
    <mergeCell ref="HE33:HP33"/>
    <mergeCell ref="HU33:IB33"/>
    <mergeCell ref="HE34:HP34"/>
    <mergeCell ref="HU34:HW34"/>
    <mergeCell ref="HX34:IB34"/>
    <mergeCell ref="IS34:IX34"/>
    <mergeCell ref="CE32:CJ32"/>
    <mergeCell ref="DD32:DJ32"/>
    <mergeCell ref="DY32:EC32"/>
    <mergeCell ref="FA32:FH32"/>
    <mergeCell ref="HE32:HP32"/>
    <mergeCell ref="IS32:IX32"/>
    <mergeCell ref="CE33:CJ33"/>
    <mergeCell ref="IS33:IX33"/>
    <mergeCell ref="CF38:CH38"/>
    <mergeCell ref="CI38:CJ38"/>
    <mergeCell ref="DK32:DQ32"/>
    <mergeCell ref="DD33:DS33"/>
    <mergeCell ref="CE34:CJ34"/>
    <mergeCell ref="CF36:CH36"/>
    <mergeCell ref="CI36:CK36"/>
    <mergeCell ref="CF37:CG37"/>
    <mergeCell ref="CI37:CJ37"/>
    <mergeCell ref="AL15:AM15"/>
    <mergeCell ref="AT15:BB15"/>
    <mergeCell ref="B8:B12"/>
    <mergeCell ref="B13:B16"/>
    <mergeCell ref="F14:G14"/>
    <mergeCell ref="AL14:AN14"/>
    <mergeCell ref="BH14:BI14"/>
    <mergeCell ref="F15:G15"/>
    <mergeCell ref="BC15:BG15"/>
    <mergeCell ref="AX16:BG16"/>
    <mergeCell ref="BH16:BI16"/>
    <mergeCell ref="BJ16:BO16"/>
    <mergeCell ref="BR16:BV16"/>
    <mergeCell ref="BX16:CF16"/>
    <mergeCell ref="CG16:CH16"/>
    <mergeCell ref="CI16:CJ16"/>
    <mergeCell ref="B17:B20"/>
    <mergeCell ref="B22:B25"/>
    <mergeCell ref="BJ14:BO14"/>
    <mergeCell ref="BJ15:BO15"/>
    <mergeCell ref="BC18:BG18"/>
    <mergeCell ref="BC19:BG19"/>
    <mergeCell ref="BC20:BG20"/>
    <mergeCell ref="BY20:CF20"/>
    <mergeCell ref="CH20:CI20"/>
    <mergeCell ref="DM24:DN24"/>
    <mergeCell ref="DP24:DQ24"/>
    <mergeCell ref="DU24:DW24"/>
    <mergeCell ref="DX24:EE24"/>
    <mergeCell ref="EF24:EJ24"/>
    <mergeCell ref="CM20:CP20"/>
    <mergeCell ref="CR20:CS20"/>
    <mergeCell ref="DH20:DI20"/>
    <mergeCell ref="DJ20:DQ20"/>
    <mergeCell ref="CN24:CR24"/>
    <mergeCell ref="CS24:CU24"/>
    <mergeCell ref="DI24:DK24"/>
    <mergeCell ref="GL14:GM14"/>
    <mergeCell ref="GO14:GP14"/>
    <mergeCell ref="GT14:GW14"/>
    <mergeCell ref="HI14:HK14"/>
    <mergeCell ref="HL14:HM14"/>
    <mergeCell ref="HN14:HP14"/>
    <mergeCell ref="IB14:ID14"/>
    <mergeCell ref="MG14:MN14"/>
    <mergeCell ref="MY14:MZ14"/>
    <mergeCell ref="IE14:IG14"/>
    <mergeCell ref="IS14:IT14"/>
    <mergeCell ref="JE14:JG14"/>
    <mergeCell ref="JI14:JJ14"/>
    <mergeCell ref="JL14:JN14"/>
    <mergeCell ref="JO14:JP14"/>
    <mergeCell ref="JQ14:JS14"/>
    <mergeCell ref="JL15:JN15"/>
    <mergeCell ref="JO15:JP15"/>
    <mergeCell ref="MG15:MN15"/>
    <mergeCell ref="MY15:MZ15"/>
    <mergeCell ref="GV15:GW15"/>
    <mergeCell ref="HI15:HJ15"/>
    <mergeCell ref="HL15:HM15"/>
    <mergeCell ref="HN15:HP15"/>
    <mergeCell ref="IB15:ID15"/>
    <mergeCell ref="IE15:IG15"/>
    <mergeCell ref="JI15:JJ15"/>
    <mergeCell ref="KC10:KD10"/>
    <mergeCell ref="KC11:KD11"/>
    <mergeCell ref="LW10:MA10"/>
    <mergeCell ref="LW11:MA11"/>
    <mergeCell ref="LW12:MA12"/>
    <mergeCell ref="A1:B1"/>
    <mergeCell ref="A3:B3"/>
    <mergeCell ref="JR9:JR12"/>
    <mergeCell ref="KW10:LJ10"/>
    <mergeCell ref="JI11:JN11"/>
    <mergeCell ref="KW11:LJ11"/>
    <mergeCell ref="KV12:LK12"/>
    <mergeCell ref="JU14:JV14"/>
    <mergeCell ref="KB14:KC14"/>
    <mergeCell ref="KW14:KX14"/>
    <mergeCell ref="LA14:LB14"/>
    <mergeCell ref="LC14:LD14"/>
    <mergeCell ref="LS14:LY14"/>
    <mergeCell ref="MB14:MD14"/>
    <mergeCell ref="AJ14:AK14"/>
    <mergeCell ref="AJ15:AK15"/>
    <mergeCell ref="BR15:BV15"/>
    <mergeCell ref="BX15:CF15"/>
    <mergeCell ref="CG15:CH15"/>
    <mergeCell ref="CI15:CJ15"/>
    <mergeCell ref="CY15:DA15"/>
    <mergeCell ref="CG14:CK14"/>
    <mergeCell ref="CY14:DA14"/>
    <mergeCell ref="DE14:DF14"/>
    <mergeCell ref="DI14:DM14"/>
    <mergeCell ref="DQ14:DX14"/>
    <mergeCell ref="DY14:EA14"/>
    <mergeCell ref="FT14:FU14"/>
    <mergeCell ref="LA15:LB15"/>
    <mergeCell ref="LC15:LD15"/>
    <mergeCell ref="LS15:LY15"/>
    <mergeCell ref="MB15:MD15"/>
    <mergeCell ref="JI12:JN12"/>
    <mergeCell ref="KC12:KD12"/>
    <mergeCell ref="JQ15:JS15"/>
    <mergeCell ref="JU15:JV15"/>
    <mergeCell ref="KE15:KK15"/>
    <mergeCell ref="KM15:KV15"/>
    <mergeCell ref="KW15:KX15"/>
    <mergeCell ref="IA16:ID16"/>
    <mergeCell ref="IE16:IG16"/>
    <mergeCell ref="JI16:JJ16"/>
    <mergeCell ref="JL16:JN16"/>
    <mergeCell ref="JO16:JP16"/>
    <mergeCell ref="JQ16:JS16"/>
    <mergeCell ref="JU16:JV16"/>
    <mergeCell ref="MG16:MN16"/>
    <mergeCell ref="MY16:MZ16"/>
    <mergeCell ref="KE16:KK16"/>
    <mergeCell ref="KM16:KV16"/>
    <mergeCell ref="KW16:KX16"/>
    <mergeCell ref="LA16:LB16"/>
    <mergeCell ref="LC16:LD16"/>
    <mergeCell ref="LS16:LY16"/>
    <mergeCell ref="MB16:MD16"/>
    <mergeCell ref="LF18:LI18"/>
    <mergeCell ref="LZ18:MA18"/>
    <mergeCell ref="LM22:LM23"/>
    <mergeCell ref="LE23:LI23"/>
    <mergeCell ref="KX29:LJ29"/>
    <mergeCell ref="KZ33:LJ33"/>
    <mergeCell ref="KX34:LJ34"/>
    <mergeCell ref="JJ20:JK20"/>
    <mergeCell ref="JN20:JU20"/>
    <mergeCell ref="LF20:LG20"/>
    <mergeCell ref="LH20:LI20"/>
    <mergeCell ref="LZ20:MA20"/>
    <mergeCell ref="HF23:HG23"/>
    <mergeCell ref="HI23:HJ23"/>
    <mergeCell ref="HL23:HN23"/>
    <mergeCell ref="HQ23:HS23"/>
    <mergeCell ref="HY23:HZ23"/>
    <mergeCell ref="JB23:JG23"/>
    <mergeCell ref="JY23:JZ23"/>
    <mergeCell ref="KE23:KI23"/>
    <mergeCell ref="HD18:HP18"/>
    <mergeCell ref="HX18:IA18"/>
    <mergeCell ref="ID18:IE18"/>
    <mergeCell ref="IJ18:IL18"/>
    <mergeCell ref="JH18:JI18"/>
    <mergeCell ref="JJ18:JK18"/>
    <mergeCell ref="JN18:JU18"/>
    <mergeCell ref="CM18:CP18"/>
    <mergeCell ref="CM19:CP19"/>
    <mergeCell ref="DH18:DI18"/>
    <mergeCell ref="DH19:DI19"/>
    <mergeCell ref="CH18:CI18"/>
    <mergeCell ref="CR18:CS18"/>
    <mergeCell ref="CT18:CU18"/>
    <mergeCell ref="DJ18:DQ18"/>
    <mergeCell ref="BY19:CF19"/>
    <mergeCell ref="CH19:CI19"/>
    <mergeCell ref="CR19:CS19"/>
    <mergeCell ref="DJ19:DQ19"/>
    <mergeCell ref="FB19:FC19"/>
    <mergeCell ref="FE19:FF19"/>
    <mergeCell ref="FT19:FV19"/>
    <mergeCell ref="GH19:GI19"/>
    <mergeCell ref="GJ19:GL19"/>
    <mergeCell ref="GW19:HA19"/>
    <mergeCell ref="JN19:JU19"/>
    <mergeCell ref="LF19:LG19"/>
    <mergeCell ref="LH19:LI19"/>
    <mergeCell ref="LZ19:MA19"/>
    <mergeCell ref="HE19:HO19"/>
    <mergeCell ref="HX19:HY19"/>
    <mergeCell ref="HZ19:IA19"/>
    <mergeCell ref="ID19:IE19"/>
    <mergeCell ref="IJ19:IL19"/>
    <mergeCell ref="JH19:JI19"/>
    <mergeCell ref="JJ19:JK19"/>
    <mergeCell ref="BM23:BN23"/>
    <mergeCell ref="BQ23:BR23"/>
    <mergeCell ref="CN23:CR23"/>
    <mergeCell ref="CS23:CU23"/>
    <mergeCell ref="DI23:DO23"/>
    <mergeCell ref="DP23:DQ23"/>
    <mergeCell ref="DU23:DW23"/>
    <mergeCell ref="FQ23:FT23"/>
    <mergeCell ref="FO24:FT24"/>
    <mergeCell ref="DX23:EE23"/>
    <mergeCell ref="EF23:EJ23"/>
    <mergeCell ref="FD23:FH23"/>
    <mergeCell ref="GA23:GB23"/>
    <mergeCell ref="GC23:GG23"/>
    <mergeCell ref="GN23:HC23"/>
    <mergeCell ref="FD24:FH24"/>
    <mergeCell ref="KG24:KH24"/>
    <mergeCell ref="LE24:LH24"/>
    <mergeCell ref="GN24:HC24"/>
    <mergeCell ref="HF24:HG24"/>
    <mergeCell ref="HL24:HN24"/>
    <mergeCell ref="HQ24:HS24"/>
    <mergeCell ref="HY24:HZ24"/>
    <mergeCell ref="JB24:JG24"/>
    <mergeCell ref="JY24:JZ24"/>
    <mergeCell ref="JB25:JG25"/>
    <mergeCell ref="JY25:JZ25"/>
    <mergeCell ref="KG25:KH25"/>
    <mergeCell ref="LE25:LH25"/>
    <mergeCell ref="GA24:GB24"/>
    <mergeCell ref="GC24:GG24"/>
    <mergeCell ref="GN25:HC25"/>
    <mergeCell ref="HF25:HG25"/>
    <mergeCell ref="HL25:HN25"/>
    <mergeCell ref="HQ25:HS25"/>
    <mergeCell ref="HY25:HZ25"/>
  </mergeCells>
  <conditionalFormatting sqref="C2:NP2">
    <cfRule type="timePeriod" dxfId="0" priority="1" timePeriod="today"/>
  </conditionalFormatting>
  <conditionalFormatting sqref="NI29:PP30 B30:D30 F30:NH30">
    <cfRule type="cellIs" dxfId="1" priority="2" operator="between">
      <formula>"23%"</formula>
      <formula>"79%"</formula>
    </cfRule>
  </conditionalFormatting>
  <conditionalFormatting sqref="NI29:PP30 B30:D30 F30:NH30">
    <cfRule type="cellIs" dxfId="2" priority="3" operator="greaterThanOrEqual">
      <formula>"80%"</formula>
    </cfRule>
  </conditionalFormatting>
  <conditionalFormatting sqref="NI29:PP30 B30:D30 F30:NH30">
    <cfRule type="cellIs" dxfId="3" priority="4" operator="lessThanOrEqual">
      <formula>"23%"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13"/>
    <col customWidth="1" min="2" max="2" width="24.38"/>
    <col customWidth="1" min="3" max="3" width="18.63"/>
    <col customWidth="1" min="4" max="4" width="19.13"/>
    <col customWidth="1" min="5" max="5" width="17.75"/>
    <col customWidth="1" min="6" max="6" width="18.38"/>
    <col customWidth="1" min="7" max="8" width="15.13"/>
    <col customWidth="1" min="9" max="9" width="18.75"/>
    <col customWidth="1" min="10" max="10" width="18.13"/>
    <col customWidth="1" min="11" max="11" width="17.25"/>
  </cols>
  <sheetData>
    <row r="1" ht="18.75" customHeight="1">
      <c r="A1" s="455"/>
      <c r="B1" s="456">
        <f t="shared" ref="B1:K1" si="1">weekday(B2)</f>
        <v>2</v>
      </c>
      <c r="C1" s="456">
        <f t="shared" si="1"/>
        <v>3</v>
      </c>
      <c r="D1" s="456">
        <f t="shared" si="1"/>
        <v>4</v>
      </c>
      <c r="E1" s="456">
        <f t="shared" si="1"/>
        <v>5</v>
      </c>
      <c r="F1" s="456">
        <f t="shared" si="1"/>
        <v>6</v>
      </c>
      <c r="G1" s="456">
        <f t="shared" si="1"/>
        <v>7</v>
      </c>
      <c r="H1" s="456">
        <f t="shared" si="1"/>
        <v>1</v>
      </c>
      <c r="I1" s="456">
        <f t="shared" si="1"/>
        <v>2</v>
      </c>
      <c r="J1" s="456">
        <f t="shared" si="1"/>
        <v>3</v>
      </c>
      <c r="K1" s="456">
        <f t="shared" si="1"/>
        <v>4</v>
      </c>
      <c r="L1" s="457"/>
      <c r="M1" s="248" t="s">
        <v>1837</v>
      </c>
      <c r="N1" s="458" t="str">
        <f>IFERROR(__xludf.DUMMYFUNCTION("importrange(""1fFYjHtq7v_KvfDpO99v9QDst97WCJGFxup6jKqH9lpU"",""Esforço Aéreo!B38"")"),"")</f>
        <v/>
      </c>
      <c r="O1" s="457"/>
    </row>
    <row r="2">
      <c r="A2" s="459" t="s">
        <v>7</v>
      </c>
      <c r="B2" s="460">
        <f>TODAY()</f>
        <v>46188</v>
      </c>
      <c r="C2" s="460">
        <f t="shared" ref="C2:K2" si="2">B2+1</f>
        <v>46189</v>
      </c>
      <c r="D2" s="460">
        <f t="shared" si="2"/>
        <v>46190</v>
      </c>
      <c r="E2" s="460">
        <f t="shared" si="2"/>
        <v>46191</v>
      </c>
      <c r="F2" s="460">
        <f t="shared" si="2"/>
        <v>46192</v>
      </c>
      <c r="G2" s="460">
        <f t="shared" si="2"/>
        <v>46193</v>
      </c>
      <c r="H2" s="460">
        <f t="shared" si="2"/>
        <v>46194</v>
      </c>
      <c r="I2" s="460">
        <f t="shared" si="2"/>
        <v>46195</v>
      </c>
      <c r="J2" s="460">
        <f t="shared" si="2"/>
        <v>46196</v>
      </c>
      <c r="K2" s="460">
        <f t="shared" si="2"/>
        <v>46197</v>
      </c>
      <c r="L2" s="461"/>
      <c r="M2" s="461"/>
      <c r="N2" s="461"/>
      <c r="O2" s="461"/>
    </row>
    <row r="3" ht="72.0" customHeight="1">
      <c r="A3" s="197">
        <v>2800.0</v>
      </c>
      <c r="B3" s="36" t="s">
        <v>56</v>
      </c>
      <c r="C3" s="36" t="s">
        <v>56</v>
      </c>
      <c r="D3" s="36" t="s">
        <v>56</v>
      </c>
      <c r="E3" s="36" t="s">
        <v>56</v>
      </c>
      <c r="F3" s="36" t="s">
        <v>56</v>
      </c>
      <c r="G3" s="32"/>
      <c r="H3" s="32"/>
      <c r="I3" s="32"/>
      <c r="J3" s="32"/>
      <c r="K3" s="32"/>
      <c r="L3" s="462"/>
      <c r="M3" s="463"/>
      <c r="N3" s="463"/>
      <c r="O3" s="463"/>
    </row>
    <row r="4" ht="82.5" customHeight="1">
      <c r="A4" s="197">
        <v>2803.0</v>
      </c>
      <c r="B4" s="36" t="s">
        <v>308</v>
      </c>
      <c r="C4" s="36" t="s">
        <v>308</v>
      </c>
      <c r="D4" s="111"/>
      <c r="E4" s="111"/>
      <c r="F4" s="111"/>
      <c r="G4" s="111"/>
      <c r="H4" s="111"/>
      <c r="I4" s="111"/>
      <c r="J4" s="111"/>
      <c r="K4" s="111"/>
      <c r="L4" s="462"/>
      <c r="M4" s="463"/>
      <c r="N4" s="463"/>
      <c r="O4" s="463"/>
    </row>
    <row r="5" ht="105.0" hidden="1" customHeight="1">
      <c r="A5" s="197">
        <v>2805.0</v>
      </c>
      <c r="B5" s="142" t="str">
        <f>HLOOKUP(B2,'2024'!C2:NH25,17,FALSE)</f>
        <v>#N/A</v>
      </c>
      <c r="C5" s="100" t="str">
        <f>HLOOKUP(C2,'2024'!D2:NI25,17,FALSE)</f>
        <v>#N/A</v>
      </c>
      <c r="D5" s="15" t="str">
        <f>HLOOKUP(D2,'2024'!E2:NJ25,17,FALSE)</f>
        <v>#N/A</v>
      </c>
      <c r="E5" s="15" t="str">
        <f>HLOOKUP(E2,'2024'!F2:NK25,17,FALSE)</f>
        <v>#N/A</v>
      </c>
      <c r="F5" s="15" t="str">
        <f>HLOOKUP(F2,'2024'!G2:NL25,17,FALSE)</f>
        <v>#N/A</v>
      </c>
      <c r="G5" s="15" t="str">
        <f>HLOOKUP(G2,'2024'!H2:NM25,17,FALSE)</f>
        <v>#N/A</v>
      </c>
      <c r="H5" s="15" t="str">
        <f>HLOOKUP(H2,'2024'!I2:NN25,17,FALSE)</f>
        <v>#N/A</v>
      </c>
      <c r="I5" s="15" t="str">
        <f>HLOOKUP(I2,'2024'!J2:NO25,17,FALSE)</f>
        <v>#N/A</v>
      </c>
      <c r="J5" s="15" t="str">
        <f>HLOOKUP(J2,'2024'!K2:NP25,17,FALSE)</f>
        <v>#N/A</v>
      </c>
      <c r="K5" s="15" t="str">
        <f>HLOOKUP(K2,'2024'!L2:NQ25,17,FALSE)</f>
        <v>#N/A</v>
      </c>
      <c r="L5" s="462"/>
      <c r="M5" s="463"/>
      <c r="N5" s="463"/>
      <c r="O5" s="463"/>
    </row>
    <row r="6" ht="91.5" customHeight="1">
      <c r="A6" s="197">
        <v>2809.0</v>
      </c>
      <c r="B6" s="225" t="s">
        <v>726</v>
      </c>
      <c r="C6" s="150"/>
      <c r="D6" s="150"/>
      <c r="E6" s="150"/>
      <c r="F6" s="150"/>
      <c r="G6" s="150"/>
      <c r="H6" s="150"/>
      <c r="I6" s="150"/>
      <c r="J6" s="150"/>
      <c r="K6" s="150"/>
      <c r="L6" s="462"/>
      <c r="M6" s="462"/>
      <c r="N6" s="463"/>
      <c r="O6" s="463"/>
    </row>
    <row r="7" ht="93.0" customHeight="1">
      <c r="A7" s="197">
        <v>2811.0</v>
      </c>
      <c r="B7" s="150"/>
      <c r="C7" s="292"/>
      <c r="D7" s="292"/>
      <c r="E7" s="292"/>
      <c r="F7" s="292"/>
      <c r="G7" s="292"/>
      <c r="H7" s="292"/>
      <c r="I7" s="292"/>
      <c r="J7" s="292"/>
      <c r="K7" s="292"/>
      <c r="L7" s="462"/>
      <c r="M7" s="464"/>
      <c r="N7" s="464"/>
      <c r="O7" s="464"/>
    </row>
    <row r="8" ht="15.0" customHeight="1">
      <c r="A8" s="253"/>
      <c r="B8" s="465"/>
      <c r="C8" s="463"/>
      <c r="D8" s="463"/>
      <c r="E8" s="463"/>
      <c r="F8" s="463"/>
      <c r="G8" s="463"/>
      <c r="H8" s="463"/>
      <c r="I8" s="463"/>
      <c r="J8" s="464"/>
      <c r="K8" s="464"/>
      <c r="L8" s="464"/>
      <c r="M8" s="464"/>
      <c r="N8" s="464"/>
      <c r="O8" s="464"/>
    </row>
    <row r="9" ht="15.0" customHeight="1">
      <c r="A9" s="253"/>
      <c r="B9" s="465"/>
      <c r="C9" s="463"/>
      <c r="D9" s="463"/>
      <c r="E9" s="463"/>
      <c r="G9" s="463"/>
      <c r="H9" s="463"/>
      <c r="I9" s="463"/>
      <c r="J9" s="464"/>
      <c r="K9" s="464"/>
      <c r="L9" s="464"/>
      <c r="M9" s="464"/>
      <c r="N9" s="464"/>
      <c r="O9" s="464"/>
    </row>
    <row r="10" ht="37.5" customHeight="1">
      <c r="A10" s="253"/>
      <c r="B10" s="466" t="s">
        <v>1838</v>
      </c>
      <c r="C10" s="49"/>
      <c r="D10" s="2"/>
      <c r="E10" s="463"/>
      <c r="F10" s="463"/>
      <c r="G10" s="463"/>
      <c r="H10" s="463"/>
      <c r="I10" s="463"/>
      <c r="J10" s="464"/>
      <c r="K10" s="464"/>
      <c r="L10" s="464"/>
      <c r="M10" s="464"/>
      <c r="N10" s="464"/>
      <c r="O10" s="464"/>
    </row>
    <row r="11" ht="37.5" customHeight="1">
      <c r="A11" s="253"/>
      <c r="B11" s="467" t="s">
        <v>1839</v>
      </c>
      <c r="C11" s="468">
        <f>IFERROR(__xludf.DUMMYFUNCTION("importrange(""1fFYjHtq7v_KvfDpO99v9QDst97WCJGFxup6jKqH9lpU"",""Esforço Aéreo!T38"")"),105.24305555555553)</f>
        <v>105.2430556</v>
      </c>
      <c r="D11" s="2"/>
      <c r="E11" s="463"/>
      <c r="F11" s="463"/>
      <c r="G11" s="463"/>
      <c r="H11" s="463"/>
      <c r="I11" s="463"/>
      <c r="J11" s="464"/>
      <c r="K11" s="464"/>
      <c r="L11" s="464"/>
      <c r="M11" s="464"/>
      <c r="N11" s="464"/>
      <c r="O11" s="464"/>
    </row>
    <row r="12" ht="37.5" customHeight="1">
      <c r="A12" s="253"/>
      <c r="B12" s="467" t="s">
        <v>1840</v>
      </c>
      <c r="C12" s="469">
        <f>IFERROR(__xludf.DUMMYFUNCTION("importrange(""1fFYjHtq7v_KvfDpO99v9QDst97WCJGFxup6jKqH9lpU"",""Esforço Aéreo!u38"")"),108.47916666666667)</f>
        <v>108.4791667</v>
      </c>
      <c r="D12" s="470">
        <f>C12/C11</f>
        <v>1.030748928</v>
      </c>
      <c r="E12" s="463"/>
      <c r="F12" s="463"/>
      <c r="G12" s="463"/>
      <c r="H12" s="463"/>
      <c r="I12" s="463"/>
      <c r="J12" s="464"/>
      <c r="K12" s="464"/>
      <c r="L12" s="464"/>
      <c r="M12" s="464"/>
      <c r="N12" s="464"/>
      <c r="O12" s="464"/>
    </row>
    <row r="13" ht="37.5" customHeight="1">
      <c r="A13" s="253"/>
      <c r="B13" s="471" t="s">
        <v>1841</v>
      </c>
      <c r="C13" s="468">
        <f>C11-C12</f>
        <v>-3.236111111</v>
      </c>
      <c r="D13" s="2"/>
      <c r="E13" s="463"/>
      <c r="F13" s="463"/>
      <c r="G13" s="463"/>
      <c r="H13" s="463"/>
      <c r="I13" s="463"/>
      <c r="J13" s="464"/>
      <c r="K13" s="464"/>
      <c r="L13" s="464"/>
      <c r="M13" s="464"/>
      <c r="N13" s="464"/>
      <c r="O13" s="464"/>
    </row>
    <row r="14" ht="15.0" customHeight="1">
      <c r="A14" s="253"/>
      <c r="B14" s="465"/>
      <c r="C14" s="463"/>
      <c r="D14" s="463"/>
      <c r="E14" s="463"/>
      <c r="F14" s="463"/>
      <c r="G14" s="463"/>
      <c r="H14" s="463"/>
      <c r="I14" s="463"/>
      <c r="J14" s="464"/>
      <c r="K14" s="464"/>
      <c r="L14" s="464"/>
      <c r="M14" s="464"/>
      <c r="N14" s="464"/>
      <c r="O14" s="464"/>
    </row>
    <row r="15" ht="22.5" customHeight="1">
      <c r="A15" s="472" t="s">
        <v>1842</v>
      </c>
      <c r="B15" s="473" t="s">
        <v>1843</v>
      </c>
      <c r="C15" s="473" t="s">
        <v>1844</v>
      </c>
      <c r="D15" s="474" t="s">
        <v>1845</v>
      </c>
      <c r="E15" s="473" t="s">
        <v>1841</v>
      </c>
      <c r="F15" s="473"/>
      <c r="G15" s="463"/>
      <c r="H15" s="463"/>
      <c r="I15" s="463"/>
      <c r="J15" s="464"/>
      <c r="K15" s="464"/>
      <c r="L15" s="464"/>
      <c r="M15" s="464"/>
      <c r="N15" s="464"/>
      <c r="O15" s="464"/>
    </row>
    <row r="16" ht="15.0" hidden="1" customHeight="1">
      <c r="A16" s="25"/>
      <c r="B16" s="475" t="s">
        <v>1846</v>
      </c>
      <c r="C16" s="476" t="str">
        <f>IFERROR(__xludf.DUMMYFUNCTION("IFERROR(VLOOKUP(B16,IMPORTRANGE(""1fFYjHtq7v_KvfDpO99v9QDst97WCJGFxup6jKqH9lpU"",""Esforço Aéreo!G3:U""),14,FALSE),"""")"),"")</f>
        <v/>
      </c>
      <c r="D16" s="476" t="str">
        <f>IFERROR(__xludf.DUMMYFUNCTION("IFERROR(VLOOKUP(B16,IMPORTRANGE(""1fFYjHtq7v_KvfDpO99v9QDst97WCJGFxup6jKqH9lpU"",""Esforço Aéreo!G3:U""),15,FALSE),"""")"),"")</f>
        <v/>
      </c>
      <c r="E16" s="477">
        <f t="shared" ref="E16:E40" si="3">C16-D16</f>
        <v>0</v>
      </c>
      <c r="F16" s="478" t="str">
        <f t="shared" ref="F16:F40" si="4">IFERROR(D16/C16,"-")</f>
        <v>-</v>
      </c>
      <c r="H16" s="463"/>
      <c r="I16" s="463"/>
      <c r="J16" s="464"/>
      <c r="K16" s="464"/>
      <c r="L16" s="464"/>
      <c r="M16" s="464"/>
      <c r="N16" s="464"/>
      <c r="O16" s="464"/>
    </row>
    <row r="17" ht="15.0" customHeight="1">
      <c r="A17" s="25"/>
      <c r="B17" s="479" t="s">
        <v>1847</v>
      </c>
      <c r="C17" s="480">
        <f>IFERROR(__xludf.DUMMYFUNCTION("IFERROR(VLOOKUP(B17,IMPORTRANGE(""1fFYjHtq7v_KvfDpO99v9QDst97WCJGFxup6jKqH9lpU"",""Esforço Aéreo!G3:U""),14,FALSE),"""")"),4.885416666666667)</f>
        <v>4.885416667</v>
      </c>
      <c r="D17" s="480">
        <f>IFERROR(__xludf.DUMMYFUNCTION("IFERROR(VLOOKUP(B17,IMPORTRANGE(""1fFYjHtq7v_KvfDpO99v9QDst97WCJGFxup6jKqH9lpU"",""Esforço Aéreo!G3:U""),15,FALSE),"""")"),4.885416666666667)</f>
        <v>4.885416667</v>
      </c>
      <c r="E17" s="481">
        <f t="shared" si="3"/>
        <v>0</v>
      </c>
      <c r="F17" s="482">
        <f t="shared" si="4"/>
        <v>1</v>
      </c>
      <c r="H17" s="463"/>
      <c r="I17" s="463"/>
      <c r="J17" s="464"/>
      <c r="K17" s="464"/>
      <c r="L17" s="464"/>
      <c r="M17" s="464"/>
      <c r="N17" s="464"/>
      <c r="O17" s="464"/>
    </row>
    <row r="18" ht="15.0" customHeight="1">
      <c r="A18" s="25"/>
      <c r="B18" s="479" t="s">
        <v>1848</v>
      </c>
      <c r="C18" s="483">
        <f>IFERROR(__xludf.DUMMYFUNCTION("IFERROR(VLOOKUP(B18,IMPORTRANGE(""1fFYjHtq7v_KvfDpO99v9QDst97WCJGFxup6jKqH9lpU"",""Esforço Aéreo!G3:U""),14,FALSE),"""")"),0.7152777777777778)</f>
        <v>0.7152777778</v>
      </c>
      <c r="D18" s="483">
        <f>IFERROR(__xludf.DUMMYFUNCTION("IFERROR(VLOOKUP(B18,IMPORTRANGE(""1fFYjHtq7v_KvfDpO99v9QDst97WCJGFxup6jKqH9lpU"",""Esforço Aéreo!G3:U""),15,FALSE),"""")"),0.7152777777777778)</f>
        <v>0.7152777778</v>
      </c>
      <c r="E18" s="481">
        <f t="shared" si="3"/>
        <v>0</v>
      </c>
      <c r="F18" s="482">
        <f t="shared" si="4"/>
        <v>1</v>
      </c>
      <c r="H18" s="463"/>
      <c r="I18" s="463"/>
      <c r="J18" s="464"/>
      <c r="K18" s="464"/>
      <c r="L18" s="464"/>
      <c r="M18" s="464"/>
      <c r="N18" s="464"/>
      <c r="O18" s="464"/>
    </row>
    <row r="19" ht="15.0" customHeight="1">
      <c r="A19" s="25"/>
      <c r="B19" s="479" t="s">
        <v>1849</v>
      </c>
      <c r="C19" s="480">
        <f>IFERROR(__xludf.DUMMYFUNCTION("IFERROR(VLOOKUP(B19,IMPORTRANGE(""1fFYjHtq7v_KvfDpO99v9QDst97WCJGFxup6jKqH9lpU"",""Esforço Aéreo!G3:U""),14,FALSE),"""")"),2.5625)</f>
        <v>2.5625</v>
      </c>
      <c r="D19" s="480">
        <f>IFERROR(__xludf.DUMMYFUNCTION("IFERROR(VLOOKUP(B19,IMPORTRANGE(""1fFYjHtq7v_KvfDpO99v9QDst97WCJGFxup6jKqH9lpU"",""Esforço Aéreo!G3:U""),15,FALSE),"""")"),2.562500000000001)</f>
        <v>2.5625</v>
      </c>
      <c r="E19" s="481">
        <f t="shared" si="3"/>
        <v>0</v>
      </c>
      <c r="F19" s="482">
        <f t="shared" si="4"/>
        <v>1</v>
      </c>
      <c r="H19" s="463"/>
      <c r="I19" s="463"/>
      <c r="J19" s="464"/>
      <c r="K19" s="464"/>
      <c r="L19" s="464"/>
      <c r="M19" s="464"/>
      <c r="N19" s="464"/>
      <c r="O19" s="464"/>
    </row>
    <row r="20" ht="15.75" customHeight="1">
      <c r="A20" s="25"/>
      <c r="B20" s="484" t="s">
        <v>1826</v>
      </c>
      <c r="C20" s="483">
        <f>IFERROR(__xludf.DUMMYFUNCTION("IFERROR(VLOOKUP(B20,IMPORTRANGE(""1fFYjHtq7v_KvfDpO99v9QDst97WCJGFxup6jKqH9lpU"",""Esforço Aéreo!G3:U""),14,FALSE),"""")"),3.6805555555555554)</f>
        <v>3.680555556</v>
      </c>
      <c r="D20" s="483">
        <f>IFERROR(__xludf.DUMMYFUNCTION("IFERROR(VLOOKUP(B20,IMPORTRANGE(""1fFYjHtq7v_KvfDpO99v9QDst97WCJGFxup6jKqH9lpU"",""Esforço Aéreo!G3:U""),15,FALSE),"""")"),3.680555555555556)</f>
        <v>3.680555556</v>
      </c>
      <c r="E20" s="481">
        <f t="shared" si="3"/>
        <v>0</v>
      </c>
      <c r="F20" s="482">
        <f t="shared" si="4"/>
        <v>1</v>
      </c>
      <c r="H20" s="463"/>
      <c r="I20" s="463"/>
      <c r="J20" s="464"/>
      <c r="K20" s="464"/>
      <c r="L20" s="464"/>
      <c r="M20" s="464"/>
      <c r="N20" s="464"/>
      <c r="O20" s="464"/>
    </row>
    <row r="21" ht="15.0" customHeight="1">
      <c r="A21" s="25"/>
      <c r="B21" s="479" t="s">
        <v>1850</v>
      </c>
      <c r="C21" s="483">
        <f>IFERROR(__xludf.DUMMYFUNCTION("IFERROR(VLOOKUP(B21,IMPORTRANGE(""1fFYjHtq7v_KvfDpO99v9QDst97WCJGFxup6jKqH9lpU"",""Esforço Aéreo!G3:U""),14,FALSE),"""")"),0.625)</f>
        <v>0.625</v>
      </c>
      <c r="D21" s="483">
        <f>IFERROR(__xludf.DUMMYFUNCTION("IFERROR(VLOOKUP(B21,IMPORTRANGE(""1fFYjHtq7v_KvfDpO99v9QDst97WCJGFxup6jKqH9lpU"",""Esforço Aéreo!G3:U""),15,FALSE),"""")"),0.6249999999999999)</f>
        <v>0.625</v>
      </c>
      <c r="E21" s="481">
        <f t="shared" si="3"/>
        <v>0</v>
      </c>
      <c r="F21" s="482">
        <f t="shared" si="4"/>
        <v>1</v>
      </c>
      <c r="H21" s="463"/>
      <c r="I21" s="463"/>
      <c r="J21" s="464"/>
      <c r="K21" s="464"/>
      <c r="L21" s="464"/>
      <c r="M21" s="464"/>
      <c r="N21" s="464"/>
      <c r="O21" s="464"/>
    </row>
    <row r="22" ht="15.0" customHeight="1">
      <c r="A22" s="25"/>
      <c r="B22" s="479" t="s">
        <v>1851</v>
      </c>
      <c r="C22" s="480">
        <f>IFERROR(__xludf.DUMMYFUNCTION("IFERROR(VLOOKUP(B22,IMPORTRANGE(""1fFYjHtq7v_KvfDpO99v9QDst97WCJGFxup6jKqH9lpU"",""Esforço Aéreo!G3:U""),14,FALSE),"""")"),2.5868055555555554)</f>
        <v>2.586805556</v>
      </c>
      <c r="D22" s="480">
        <f>IFERROR(__xludf.DUMMYFUNCTION("IFERROR(VLOOKUP(B22,IMPORTRANGE(""1fFYjHtq7v_KvfDpO99v9QDst97WCJGFxup6jKqH9lpU"",""Esforço Aéreo!G3:U""),15,FALSE),"""")"),2.586805555555555)</f>
        <v>2.586805556</v>
      </c>
      <c r="E22" s="481">
        <f t="shared" si="3"/>
        <v>0</v>
      </c>
      <c r="F22" s="482">
        <f t="shared" si="4"/>
        <v>1</v>
      </c>
      <c r="H22" s="463"/>
      <c r="I22" s="463"/>
      <c r="J22" s="464"/>
      <c r="K22" s="464"/>
      <c r="L22" s="464"/>
      <c r="M22" s="464"/>
      <c r="N22" s="464"/>
      <c r="O22" s="464"/>
    </row>
    <row r="23" ht="15.0" customHeight="1">
      <c r="A23" s="25"/>
      <c r="B23" s="479" t="s">
        <v>1852</v>
      </c>
      <c r="C23" s="483">
        <f>IFERROR(__xludf.DUMMYFUNCTION("IFERROR(VLOOKUP(B23,IMPORTRANGE(""1fFYjHtq7v_KvfDpO99v9QDst97WCJGFxup6jKqH9lpU"",""Esforço Aéreo!G3:U""),14,FALSE),"""")"),0.4305555555555556)</f>
        <v>0.4305555556</v>
      </c>
      <c r="D23" s="483">
        <f>IFERROR(__xludf.DUMMYFUNCTION("IFERROR(VLOOKUP(B23,IMPORTRANGE(""1fFYjHtq7v_KvfDpO99v9QDst97WCJGFxup6jKqH9lpU"",""Esforço Aéreo!G3:U""),15,FALSE),"""")"),0.4305555555555555)</f>
        <v>0.4305555556</v>
      </c>
      <c r="E23" s="481">
        <f t="shared" si="3"/>
        <v>0</v>
      </c>
      <c r="F23" s="482">
        <f t="shared" si="4"/>
        <v>1</v>
      </c>
      <c r="H23" s="463"/>
      <c r="I23" s="463"/>
      <c r="J23" s="464"/>
      <c r="K23" s="464"/>
      <c r="L23" s="464"/>
      <c r="M23" s="464"/>
      <c r="N23" s="464"/>
      <c r="O23" s="464"/>
    </row>
    <row r="24" ht="15.0" customHeight="1">
      <c r="A24" s="25"/>
      <c r="B24" s="484" t="s">
        <v>1853</v>
      </c>
      <c r="C24" s="480">
        <f>IFERROR(__xludf.DUMMYFUNCTION("IFERROR(VLOOKUP(B24,IMPORTRANGE(""1fFYjHtq7v_KvfDpO99v9QDst97WCJGFxup6jKqH9lpU"",""Esforço Aéreo!G3:U""),14,FALSE),"""")"),1.84375)</f>
        <v>1.84375</v>
      </c>
      <c r="D24" s="480">
        <f>IFERROR(__xludf.DUMMYFUNCTION("IFERROR(VLOOKUP(B24,IMPORTRANGE(""1fFYjHtq7v_KvfDpO99v9QDst97WCJGFxup6jKqH9lpU"",""Esforço Aéreo!G3:U""),15,FALSE),"""")"),2.420138888888889)</f>
        <v>2.420138889</v>
      </c>
      <c r="E24" s="481">
        <f t="shared" si="3"/>
        <v>-0.5763888889</v>
      </c>
      <c r="F24" s="482">
        <f t="shared" si="4"/>
        <v>1.312617702</v>
      </c>
      <c r="H24" s="463"/>
      <c r="I24" s="463"/>
      <c r="J24" s="464"/>
      <c r="K24" s="464"/>
      <c r="L24" s="464"/>
      <c r="M24" s="464"/>
      <c r="N24" s="464"/>
      <c r="O24" s="464"/>
    </row>
    <row r="25" ht="15.0" hidden="1" customHeight="1">
      <c r="A25" s="25"/>
      <c r="B25" s="479" t="s">
        <v>1854</v>
      </c>
      <c r="C25" s="480">
        <f>IFERROR(__xludf.DUMMYFUNCTION("IFERROR(VLOOKUP(B25,IMPORTRANGE(""1fFYjHtq7v_KvfDpO99v9QDst97WCJGFxup6jKqH9lpU"",""Esforço Aéreo!G3:U""),14,FALSE),"""")"),0.0)</f>
        <v>0</v>
      </c>
      <c r="D25" s="480">
        <f>IFERROR(__xludf.DUMMYFUNCTION("IFERROR(VLOOKUP(B25,IMPORTRANGE(""1fFYjHtq7v_KvfDpO99v9QDst97WCJGFxup6jKqH9lpU"",""Esforço Aéreo!G3:U""),15,FALSE),"""")"),0.0)</f>
        <v>0</v>
      </c>
      <c r="E25" s="481">
        <f t="shared" si="3"/>
        <v>0</v>
      </c>
      <c r="F25" s="482" t="str">
        <f t="shared" si="4"/>
        <v>-</v>
      </c>
      <c r="H25" s="463"/>
      <c r="I25" s="463"/>
      <c r="J25" s="464"/>
      <c r="K25" s="464"/>
      <c r="L25" s="464"/>
      <c r="M25" s="464"/>
      <c r="N25" s="464"/>
      <c r="O25" s="464"/>
    </row>
    <row r="26" ht="15.0" customHeight="1">
      <c r="A26" s="25"/>
      <c r="B26" s="479" t="s">
        <v>1855</v>
      </c>
      <c r="C26" s="483">
        <f>IFERROR(__xludf.DUMMYFUNCTION("IFERROR(VLOOKUP(B26,IMPORTRANGE(""1fFYjHtq7v_KvfDpO99v9QDst97WCJGFxup6jKqH9lpU"",""Esforço Aéreo!G3:U""),14,FALSE),"""")"),2.1284722222222223)</f>
        <v>2.128472222</v>
      </c>
      <c r="D26" s="483">
        <f>IFERROR(__xludf.DUMMYFUNCTION("IFERROR(VLOOKUP(B26,IMPORTRANGE(""1fFYjHtq7v_KvfDpO99v9QDst97WCJGFxup6jKqH9lpU"",""Esforço Aéreo!G3:U""),15,FALSE),"""")"),2.9409722222222223)</f>
        <v>2.940972222</v>
      </c>
      <c r="E26" s="481">
        <f t="shared" si="3"/>
        <v>-0.8125</v>
      </c>
      <c r="F26" s="482">
        <f t="shared" si="4"/>
        <v>1.381729201</v>
      </c>
      <c r="H26" s="463"/>
      <c r="I26" s="463"/>
      <c r="J26" s="464"/>
      <c r="K26" s="464"/>
      <c r="L26" s="464"/>
      <c r="M26" s="464"/>
      <c r="N26" s="464"/>
      <c r="O26" s="464"/>
    </row>
    <row r="27" ht="15.0" customHeight="1">
      <c r="A27" s="25"/>
      <c r="B27" s="484" t="s">
        <v>1856</v>
      </c>
      <c r="C27" s="483">
        <f>IFERROR(__xludf.DUMMYFUNCTION("IFERROR(VLOOKUP(B27,IMPORTRANGE(""1fFYjHtq7v_KvfDpO99v9QDst97WCJGFxup6jKqH9lpU"",""Esforço Aéreo!G3:U""),14,FALSE),"""")"),4.420138888888889)</f>
        <v>4.420138889</v>
      </c>
      <c r="D27" s="483">
        <f>IFERROR(__xludf.DUMMYFUNCTION("IFERROR(VLOOKUP(B27,IMPORTRANGE(""1fFYjHtq7v_KvfDpO99v9QDst97WCJGFxup6jKqH9lpU"",""Esforço Aéreo!G3:U""),15,FALSE),"""")"),4.420138888888889)</f>
        <v>4.420138889</v>
      </c>
      <c r="E27" s="481">
        <f t="shared" si="3"/>
        <v>0</v>
      </c>
      <c r="F27" s="482">
        <f t="shared" si="4"/>
        <v>1</v>
      </c>
      <c r="H27" s="463"/>
      <c r="I27" s="463"/>
      <c r="J27" s="464"/>
      <c r="K27" s="464"/>
      <c r="L27" s="464"/>
      <c r="M27" s="464"/>
      <c r="N27" s="464"/>
      <c r="O27" s="464"/>
    </row>
    <row r="28" ht="15.0" customHeight="1">
      <c r="A28" s="25"/>
      <c r="B28" s="479" t="s">
        <v>1857</v>
      </c>
      <c r="C28" s="480">
        <f>IFERROR(__xludf.DUMMYFUNCTION("IFERROR(VLOOKUP(B28,IMPORTRANGE(""1fFYjHtq7v_KvfDpO99v9QDst97WCJGFxup6jKqH9lpU"",""Esforço Aéreo!G3:U""),14,FALSE),"""")"),0.8194444444444444)</f>
        <v>0.8194444444</v>
      </c>
      <c r="D28" s="480">
        <f>IFERROR(__xludf.DUMMYFUNCTION("IFERROR(VLOOKUP(B28,IMPORTRANGE(""1fFYjHtq7v_KvfDpO99v9QDst97WCJGFxup6jKqH9lpU"",""Esforço Aéreo!G3:U""),15,FALSE),"""")"),0.8194444444444444)</f>
        <v>0.8194444444</v>
      </c>
      <c r="E28" s="481">
        <f t="shared" si="3"/>
        <v>0</v>
      </c>
      <c r="F28" s="482">
        <f t="shared" si="4"/>
        <v>1</v>
      </c>
      <c r="H28" s="463"/>
      <c r="I28" s="463"/>
      <c r="J28" s="464"/>
      <c r="K28" s="464"/>
      <c r="L28" s="464"/>
      <c r="M28" s="464"/>
      <c r="N28" s="464"/>
      <c r="O28" s="464"/>
    </row>
    <row r="29" ht="15.0" customHeight="1">
      <c r="A29" s="25"/>
      <c r="B29" s="479" t="s">
        <v>1858</v>
      </c>
      <c r="C29" s="480">
        <f>IFERROR(__xludf.DUMMYFUNCTION("IFERROR(VLOOKUP(B29,IMPORTRANGE(""1fFYjHtq7v_KvfDpO99v9QDst97WCJGFxup6jKqH9lpU"",""Esforço Aéreo!G3:U""),14,FALSE),"""")"),1.2048611111111112)</f>
        <v>1.204861111</v>
      </c>
      <c r="D29" s="480">
        <f>IFERROR(__xludf.DUMMYFUNCTION("IFERROR(VLOOKUP(B29,IMPORTRANGE(""1fFYjHtq7v_KvfDpO99v9QDst97WCJGFxup6jKqH9lpU"",""Esforço Aéreo!G3:U""),15,FALSE),"""")"),1.2048611111111112)</f>
        <v>1.204861111</v>
      </c>
      <c r="E29" s="481">
        <f t="shared" si="3"/>
        <v>0</v>
      </c>
      <c r="F29" s="482">
        <f t="shared" si="4"/>
        <v>1</v>
      </c>
      <c r="H29" s="463"/>
      <c r="I29" s="463"/>
      <c r="J29" s="464"/>
      <c r="K29" s="464"/>
      <c r="L29" s="464"/>
      <c r="M29" s="464"/>
      <c r="N29" s="464"/>
      <c r="O29" s="464"/>
    </row>
    <row r="30" ht="15.0" customHeight="1">
      <c r="A30" s="25"/>
      <c r="B30" s="479" t="s">
        <v>1859</v>
      </c>
      <c r="C30" s="480">
        <f>IFERROR(__xludf.DUMMYFUNCTION("IFERROR(VLOOKUP(B30,IMPORTRANGE(""1fFYjHtq7v_KvfDpO99v9QDst97WCJGFxup6jKqH9lpU"",""Esforço Aéreo!G3:U""),14,FALSE),"""")"),0.3159722222222222)</f>
        <v>0.3159722222</v>
      </c>
      <c r="D30" s="480">
        <f>IFERROR(__xludf.DUMMYFUNCTION("IFERROR(VLOOKUP(B30,IMPORTRANGE(""1fFYjHtq7v_KvfDpO99v9QDst97WCJGFxup6jKqH9lpU"",""Esforço Aéreo!G3:U""),15,FALSE),"""")"),0.31597222222222227)</f>
        <v>0.3159722222</v>
      </c>
      <c r="E30" s="481">
        <f t="shared" si="3"/>
        <v>0</v>
      </c>
      <c r="F30" s="482">
        <f t="shared" si="4"/>
        <v>1</v>
      </c>
      <c r="I30" s="463"/>
      <c r="J30" s="464"/>
      <c r="K30" s="464"/>
      <c r="L30" s="464"/>
      <c r="M30" s="464"/>
      <c r="N30" s="464"/>
      <c r="O30" s="464"/>
    </row>
    <row r="31" ht="15.0" customHeight="1">
      <c r="A31" s="25"/>
      <c r="B31" s="484" t="s">
        <v>65</v>
      </c>
      <c r="C31" s="483">
        <f>IFERROR(__xludf.DUMMYFUNCTION("IFERROR(VLOOKUP(B31,IMPORTRANGE(""1fFYjHtq7v_KvfDpO99v9QDst97WCJGFxup6jKqH9lpU"",""Esforço Aéreo!G3:U""),14,FALSE),"""")"),2.5694444444444446)</f>
        <v>2.569444444</v>
      </c>
      <c r="D31" s="483">
        <f>IFERROR(__xludf.DUMMYFUNCTION("IFERROR(VLOOKUP(B31,IMPORTRANGE(""1fFYjHtq7v_KvfDpO99v9QDst97WCJGFxup6jKqH9lpU"",""Esforço Aéreo!G3:U""),15,FALSE),"""")"),2.5694444444444446)</f>
        <v>2.569444444</v>
      </c>
      <c r="E31" s="481">
        <f t="shared" si="3"/>
        <v>0</v>
      </c>
      <c r="F31" s="482">
        <f t="shared" si="4"/>
        <v>1</v>
      </c>
      <c r="H31" s="463"/>
      <c r="I31" s="463"/>
      <c r="J31" s="464"/>
      <c r="K31" s="464"/>
      <c r="L31" s="464"/>
      <c r="M31" s="464"/>
      <c r="N31" s="464"/>
      <c r="O31" s="464"/>
    </row>
    <row r="32" ht="15.0" customHeight="1">
      <c r="A32" s="25"/>
      <c r="B32" s="479" t="s">
        <v>1860</v>
      </c>
      <c r="C32" s="480">
        <f>IFERROR(__xludf.DUMMYFUNCTION("IFERROR(VLOOKUP(B32,IMPORTRANGE(""1fFYjHtq7v_KvfDpO99v9QDst97WCJGFxup6jKqH9lpU"",""Esforço Aéreo!G3:U""),14,FALSE),"""")"),38.541666666666664)</f>
        <v>38.54166667</v>
      </c>
      <c r="D32" s="480">
        <f>IFERROR(__xludf.DUMMYFUNCTION("IFERROR(VLOOKUP(B32,IMPORTRANGE(""1fFYjHtq7v_KvfDpO99v9QDst97WCJGFxup6jKqH9lpU"",""Esforço Aéreo!G3:U""),15,FALSE),"""")"),40.47222222222223)</f>
        <v>40.47222222</v>
      </c>
      <c r="E32" s="481">
        <f t="shared" si="3"/>
        <v>-1.930555556</v>
      </c>
      <c r="F32" s="482">
        <f t="shared" si="4"/>
        <v>1.05009009</v>
      </c>
      <c r="H32" s="463"/>
      <c r="I32" s="463"/>
      <c r="J32" s="464"/>
      <c r="K32" s="464"/>
      <c r="L32" s="464"/>
      <c r="M32" s="464"/>
      <c r="N32" s="464"/>
      <c r="O32" s="464"/>
    </row>
    <row r="33" ht="15.0" customHeight="1">
      <c r="A33" s="25"/>
      <c r="B33" s="479" t="s">
        <v>1861</v>
      </c>
      <c r="C33" s="480">
        <f>IFERROR(__xludf.DUMMYFUNCTION("IFERROR(VLOOKUP(B33,IMPORTRANGE(""1fFYjHtq7v_KvfDpO99v9QDst97WCJGFxup6jKqH9lpU"",""Esforço Aéreo!G3:U""),14,FALSE),"""")"),5.232638888888889)</f>
        <v>5.232638889</v>
      </c>
      <c r="D33" s="480">
        <f>IFERROR(__xludf.DUMMYFUNCTION("IFERROR(VLOOKUP(B33,IMPORTRANGE(""1fFYjHtq7v_KvfDpO99v9QDst97WCJGFxup6jKqH9lpU"",""Esforço Aéreo!G3:U""),15,FALSE),"""")"),5.232638888888889)</f>
        <v>5.232638889</v>
      </c>
      <c r="E33" s="481">
        <f t="shared" si="3"/>
        <v>0</v>
      </c>
      <c r="F33" s="482">
        <f t="shared" si="4"/>
        <v>1</v>
      </c>
      <c r="H33" s="463"/>
      <c r="I33" s="463"/>
      <c r="J33" s="464"/>
      <c r="K33" s="464"/>
      <c r="L33" s="464"/>
      <c r="M33" s="464"/>
      <c r="N33" s="464"/>
      <c r="O33" s="464"/>
    </row>
    <row r="34" ht="15.0" customHeight="1">
      <c r="A34" s="25"/>
      <c r="B34" s="479" t="s">
        <v>1862</v>
      </c>
      <c r="C34" s="480">
        <f>IFERROR(__xludf.DUMMYFUNCTION("IFERROR(VLOOKUP(B34,IMPORTRANGE(""1fFYjHtq7v_KvfDpO99v9QDst97WCJGFxup6jKqH9lpU"",""Esforço Aéreo!G3:U""),14,FALSE),"""")"),2.0833333333333335)</f>
        <v>2.083333333</v>
      </c>
      <c r="D34" s="480">
        <f>IFERROR(__xludf.DUMMYFUNCTION("IFERROR(VLOOKUP(B34,IMPORTRANGE(""1fFYjHtq7v_KvfDpO99v9QDst97WCJGFxup6jKqH9lpU"",""Esforço Aéreo!G3:U""),15,FALSE),"""")"),1.8923611111111112)</f>
        <v>1.892361111</v>
      </c>
      <c r="E34" s="481">
        <f t="shared" si="3"/>
        <v>0.1909722222</v>
      </c>
      <c r="F34" s="482">
        <f t="shared" si="4"/>
        <v>0.9083333333</v>
      </c>
      <c r="H34" s="463"/>
      <c r="I34" s="463"/>
      <c r="J34" s="464"/>
      <c r="K34" s="464"/>
      <c r="L34" s="464"/>
      <c r="M34" s="464"/>
      <c r="N34" s="464"/>
      <c r="O34" s="464"/>
    </row>
    <row r="35" ht="15.0" customHeight="1">
      <c r="A35" s="25"/>
      <c r="B35" s="479" t="s">
        <v>1863</v>
      </c>
      <c r="C35" s="480">
        <f>IFERROR(__xludf.DUMMYFUNCTION("IFERROR(VLOOKUP(B35,IMPORTRANGE(""1fFYjHtq7v_KvfDpO99v9QDst97WCJGFxup6jKqH9lpU"",""Esforço Aéreo!G3:U""),14,FALSE),"""")"),1.8958333333333333)</f>
        <v>1.895833333</v>
      </c>
      <c r="D35" s="480">
        <f>IFERROR(__xludf.DUMMYFUNCTION("IFERROR(VLOOKUP(B35,IMPORTRANGE(""1fFYjHtq7v_KvfDpO99v9QDst97WCJGFxup6jKqH9lpU"",""Esforço Aéreo!G3:U""),15,FALSE),"""")"),1.8958333333333333)</f>
        <v>1.895833333</v>
      </c>
      <c r="E35" s="481">
        <f t="shared" si="3"/>
        <v>0</v>
      </c>
      <c r="F35" s="482">
        <f t="shared" si="4"/>
        <v>1</v>
      </c>
      <c r="H35" s="463"/>
      <c r="I35" s="463"/>
      <c r="J35" s="464"/>
      <c r="K35" s="464"/>
      <c r="L35" s="464"/>
      <c r="M35" s="464"/>
      <c r="N35" s="464"/>
      <c r="O35" s="464"/>
    </row>
    <row r="36" ht="15.0" customHeight="1">
      <c r="A36" s="25"/>
      <c r="B36" s="479" t="s">
        <v>1829</v>
      </c>
      <c r="C36" s="483">
        <f>IFERROR(__xludf.DUMMYFUNCTION("IFERROR(VLOOKUP(B36,IMPORTRANGE(""1fFYjHtq7v_KvfDpO99v9QDst97WCJGFxup6jKqH9lpU"",""Esforço Aéreo!G3:U""),14,FALSE),"""")"),0.5173611111111112)</f>
        <v>0.5173611111</v>
      </c>
      <c r="D36" s="483">
        <f>IFERROR(__xludf.DUMMYFUNCTION("IFERROR(VLOOKUP(B36,IMPORTRANGE(""1fFYjHtq7v_KvfDpO99v9QDst97WCJGFxup6jKqH9lpU"",""Esforço Aéreo!G3:U""),15,FALSE),"""")"),0.8923611111111113)</f>
        <v>0.8923611111</v>
      </c>
      <c r="E36" s="481">
        <f t="shared" si="3"/>
        <v>-0.375</v>
      </c>
      <c r="F36" s="482">
        <f t="shared" si="4"/>
        <v>1.724832215</v>
      </c>
      <c r="H36" s="463"/>
      <c r="I36" s="463"/>
      <c r="J36" s="464"/>
      <c r="K36" s="464"/>
      <c r="L36" s="464"/>
      <c r="M36" s="464"/>
      <c r="N36" s="464"/>
      <c r="O36" s="464"/>
    </row>
    <row r="37" ht="15.0" hidden="1" customHeight="1">
      <c r="A37" s="25"/>
      <c r="B37" s="479" t="s">
        <v>1864</v>
      </c>
      <c r="C37" s="480">
        <f>IFERROR(__xludf.DUMMYFUNCTION("IFERROR(VLOOKUP(B37,IMPORTRANGE(""1fFYjHtq7v_KvfDpO99v9QDst97WCJGFxup6jKqH9lpU"",""Esforço Aéreo!G3:U""),14,FALSE),"""")"),0.0)</f>
        <v>0</v>
      </c>
      <c r="D37" s="480">
        <f>IFERROR(__xludf.DUMMYFUNCTION("IFERROR(VLOOKUP(B37,IMPORTRANGE(""1fFYjHtq7v_KvfDpO99v9QDst97WCJGFxup6jKqH9lpU"",""Esforço Aéreo!G3:U""),15,FALSE),"""")"),0.0)</f>
        <v>0</v>
      </c>
      <c r="E37" s="481">
        <f t="shared" si="3"/>
        <v>0</v>
      </c>
      <c r="F37" s="482" t="str">
        <f t="shared" si="4"/>
        <v>-</v>
      </c>
      <c r="H37" s="463"/>
      <c r="I37" s="463"/>
      <c r="J37" s="464"/>
      <c r="K37" s="464"/>
      <c r="L37" s="464"/>
      <c r="M37" s="464"/>
      <c r="N37" s="464"/>
      <c r="O37" s="464"/>
    </row>
    <row r="38" ht="15.0" hidden="1" customHeight="1">
      <c r="A38" s="25"/>
      <c r="B38" s="479" t="s">
        <v>1865</v>
      </c>
      <c r="C38" s="483">
        <f>IFERROR(__xludf.DUMMYFUNCTION("IFERROR(VLOOKUP(B38,IMPORTRANGE(""1fFYjHtq7v_KvfDpO99v9QDst97WCJGFxup6jKqH9lpU"",""Esforço Aéreo!G3:U""),14,FALSE),"""")"),0.0)</f>
        <v>0</v>
      </c>
      <c r="D38" s="483">
        <f>IFERROR(__xludf.DUMMYFUNCTION("IFERROR(VLOOKUP(B38,IMPORTRANGE(""1fFYjHtq7v_KvfDpO99v9QDst97WCJGFxup6jKqH9lpU"",""Esforço Aéreo!G3:U""),15,FALSE),"""")"),0.0)</f>
        <v>0</v>
      </c>
      <c r="E38" s="481">
        <f t="shared" si="3"/>
        <v>0</v>
      </c>
      <c r="F38" s="482" t="str">
        <f t="shared" si="4"/>
        <v>-</v>
      </c>
      <c r="H38" s="463"/>
      <c r="I38" s="463"/>
      <c r="J38" s="464"/>
      <c r="K38" s="464"/>
      <c r="L38" s="464"/>
      <c r="M38" s="464"/>
      <c r="N38" s="464"/>
      <c r="O38" s="464"/>
    </row>
    <row r="39" ht="15.0" hidden="1" customHeight="1">
      <c r="A39" s="25"/>
      <c r="B39" s="479" t="s">
        <v>1866</v>
      </c>
      <c r="C39" s="483">
        <f>IFERROR(__xludf.DUMMYFUNCTION("IFERROR(VLOOKUP(B39,IMPORTRANGE(""1fFYjHtq7v_KvfDpO99v9QDst97WCJGFxup6jKqH9lpU"",""Esforço Aéreo!G3:U""),14,FALSE),"""")"),0.0)</f>
        <v>0</v>
      </c>
      <c r="D39" s="483">
        <f>IFERROR(__xludf.DUMMYFUNCTION("IFERROR(VLOOKUP(B39,IMPORTRANGE(""1fFYjHtq7v_KvfDpO99v9QDst97WCJGFxup6jKqH9lpU"",""Esforço Aéreo!G3:U""),15,FALSE),"""")"),0.0)</f>
        <v>0</v>
      </c>
      <c r="E39" s="481">
        <f t="shared" si="3"/>
        <v>0</v>
      </c>
      <c r="F39" s="482" t="str">
        <f t="shared" si="4"/>
        <v>-</v>
      </c>
      <c r="H39" s="463"/>
      <c r="I39" s="463"/>
      <c r="J39" s="464"/>
      <c r="K39" s="464"/>
      <c r="L39" s="464"/>
      <c r="M39" s="464"/>
      <c r="N39" s="464"/>
      <c r="O39" s="464"/>
    </row>
    <row r="40" ht="16.5" customHeight="1">
      <c r="A40" s="25"/>
      <c r="B40" s="485" t="s">
        <v>1867</v>
      </c>
      <c r="C40" s="486">
        <f t="shared" ref="C40:D40" si="5">SUM(C16:C39)</f>
        <v>77.05902778</v>
      </c>
      <c r="D40" s="486">
        <f t="shared" si="5"/>
        <v>80.5625</v>
      </c>
      <c r="E40" s="486">
        <f t="shared" si="3"/>
        <v>-3.503472222</v>
      </c>
      <c r="F40" s="487">
        <f t="shared" si="4"/>
        <v>1.045464786</v>
      </c>
      <c r="H40" s="463"/>
      <c r="I40" s="463"/>
      <c r="J40" s="464"/>
      <c r="K40" s="464"/>
      <c r="L40" s="464"/>
      <c r="M40" s="464"/>
      <c r="N40" s="464"/>
      <c r="O40" s="464"/>
    </row>
    <row r="41" ht="26.25" customHeight="1">
      <c r="A41" s="472" t="s">
        <v>1868</v>
      </c>
      <c r="B41" s="473" t="s">
        <v>1843</v>
      </c>
      <c r="C41" s="473" t="s">
        <v>1844</v>
      </c>
      <c r="D41" s="474" t="s">
        <v>1845</v>
      </c>
      <c r="E41" s="473" t="s">
        <v>1841</v>
      </c>
      <c r="F41" s="473"/>
      <c r="H41" s="463"/>
      <c r="I41" s="463"/>
      <c r="J41" s="464"/>
      <c r="K41" s="464"/>
      <c r="L41" s="464"/>
      <c r="M41" s="464"/>
      <c r="N41" s="464"/>
      <c r="O41" s="464"/>
    </row>
    <row r="42" ht="15.0" customHeight="1">
      <c r="A42" s="25"/>
      <c r="B42" s="488" t="s">
        <v>1869</v>
      </c>
      <c r="C42" s="483">
        <f>IFERROR(__xludf.DUMMYFUNCTION("IFERROR(VLOOKUP(B42,IMPORTRANGE(""1fFYjHtq7v_KvfDpO99v9QDst97WCJGFxup6jKqH9lpU"",""Esforço Aéreo!E3:U""),16,FALSE),"""")"),10.833333333333334)</f>
        <v>10.83333333</v>
      </c>
      <c r="D42" s="483">
        <f>IFERROR(__xludf.DUMMYFUNCTION("IFERROR(VLOOKUP(B42,IMPORTRANGE(""1fFYjHtq7v_KvfDpO99v9QDst97WCJGFxup6jKqH9lpU"",""Esforço Aéreo!E3:U""),17,FALSE),"""")"),10.833333333333332)</f>
        <v>10.83333333</v>
      </c>
      <c r="E42" s="481">
        <f t="shared" ref="E42:E53" si="6">C42-D42</f>
        <v>0</v>
      </c>
      <c r="F42" s="482">
        <f t="shared" ref="F42:F52" si="7">IFERROR(D42/C42,"-")</f>
        <v>1</v>
      </c>
      <c r="H42" s="463"/>
      <c r="I42" s="463"/>
      <c r="J42" s="464"/>
      <c r="K42" s="464"/>
      <c r="L42" s="464"/>
      <c r="M42" s="464"/>
      <c r="N42" s="464"/>
      <c r="O42" s="464"/>
    </row>
    <row r="43" ht="15.0" hidden="1" customHeight="1">
      <c r="A43" s="25"/>
      <c r="B43" s="488" t="s">
        <v>1870</v>
      </c>
      <c r="C43" s="483" t="str">
        <f>IFERROR(__xludf.DUMMYFUNCTION("IFERROR(VLOOKUP(B43,IMPORTRANGE(""1fFYjHtq7v_KvfDpO99v9QDst97WCJGFxup6jKqH9lpU"",""Esforço Aéreo!F3:U""),15,FALSE),"""")"),"")</f>
        <v/>
      </c>
      <c r="D43" s="483" t="str">
        <f>IFERROR(__xludf.DUMMYFUNCTION("IFERROR(VLOOKUP(B43,IMPORTRANGE(""1fFYjHtq7v_KvfDpO99v9QDst97WCJGFxup6jKqH9lpU"",""Esforço Aéreo!F3:U""),16,FALSE),"""")"),"")</f>
        <v/>
      </c>
      <c r="E43" s="481">
        <f t="shared" si="6"/>
        <v>0</v>
      </c>
      <c r="F43" s="482" t="str">
        <f t="shared" si="7"/>
        <v>-</v>
      </c>
      <c r="H43" s="463"/>
      <c r="I43" s="463"/>
      <c r="J43" s="464"/>
      <c r="K43" s="464"/>
      <c r="L43" s="464"/>
      <c r="M43" s="464"/>
      <c r="N43" s="464"/>
      <c r="O43" s="464"/>
    </row>
    <row r="44" ht="15.0" customHeight="1">
      <c r="A44" s="25"/>
      <c r="B44" s="479" t="s">
        <v>60</v>
      </c>
      <c r="C44" s="483">
        <f>IFERROR(__xludf.DUMMYFUNCTION("IFERROR(VLOOKUP(B44,IMPORTRANGE(""1fFYjHtq7v_KvfDpO99v9QDst97WCJGFxup6jKqH9lpU"",""Esforço Aéreo!F3:U""),15,FALSE),"""")"),10.840277777777779)</f>
        <v>10.84027778</v>
      </c>
      <c r="D44" s="483">
        <f>IFERROR(__xludf.DUMMYFUNCTION("IFERROR(VLOOKUP(B44,IMPORTRANGE(""1fFYjHtq7v_KvfDpO99v9QDst97WCJGFxup6jKqH9lpU"",""Esforço Aéreo!F3:U""),16,FALSE),"""")"),10.572916666666666)</f>
        <v>10.57291667</v>
      </c>
      <c r="E44" s="481">
        <f t="shared" si="6"/>
        <v>0.2673611111</v>
      </c>
      <c r="F44" s="482">
        <f t="shared" si="7"/>
        <v>0.9753363229</v>
      </c>
      <c r="H44" s="463"/>
      <c r="I44" s="463"/>
      <c r="J44" s="464"/>
      <c r="K44" s="464"/>
      <c r="L44" s="464"/>
      <c r="M44" s="464"/>
      <c r="N44" s="464"/>
      <c r="O44" s="464"/>
    </row>
    <row r="45" ht="15.0" customHeight="1">
      <c r="A45" s="25"/>
      <c r="B45" s="479" t="s">
        <v>1871</v>
      </c>
      <c r="C45" s="483">
        <f>IFERROR(__xludf.DUMMYFUNCTION("IFERROR(VLOOKUP(B45,IMPORTRANGE(""1fFYjHtq7v_KvfDpO99v9QDst97WCJGFxup6jKqH9lpU"",""Esforço Aéreo!G3:U""),14,FALSE),"""")"),1.8611111111111112)</f>
        <v>1.861111111</v>
      </c>
      <c r="D45" s="483">
        <f>IFERROR(__xludf.DUMMYFUNCTION("IFERROR(VLOOKUP(B45,IMPORTRANGE(""1fFYjHtq7v_KvfDpO99v9QDst97WCJGFxup6jKqH9lpU"",""Esforço Aéreo!G3:U""),15,FALSE),"""")"),1.8611111111111112)</f>
        <v>1.861111111</v>
      </c>
      <c r="E45" s="481">
        <f t="shared" si="6"/>
        <v>0</v>
      </c>
      <c r="F45" s="482">
        <f t="shared" si="7"/>
        <v>1</v>
      </c>
      <c r="H45" s="463"/>
      <c r="I45" s="463"/>
      <c r="J45" s="464"/>
      <c r="K45" s="464"/>
      <c r="L45" s="464"/>
      <c r="M45" s="464"/>
      <c r="N45" s="464"/>
      <c r="O45" s="464"/>
    </row>
    <row r="46" ht="15.0" customHeight="1">
      <c r="A46" s="25"/>
      <c r="B46" s="479" t="s">
        <v>1872</v>
      </c>
      <c r="C46" s="483">
        <f>IFERROR(__xludf.DUMMYFUNCTION("IFERROR(VLOOKUP(B46,IMPORTRANGE(""1fFYjHtq7v_KvfDpO99v9QDst97WCJGFxup6jKqH9lpU"",""Esforço Aéreo!G3:U""),14,FALSE),"""")"),1.5798611111111112)</f>
        <v>1.579861111</v>
      </c>
      <c r="D46" s="483">
        <f>IFERROR(__xludf.DUMMYFUNCTION("IFERROR(VLOOKUP(B46,IMPORTRANGE(""1fFYjHtq7v_KvfDpO99v9QDst97WCJGFxup6jKqH9lpU"",""Esforço Aéreo!G3:U""),15,FALSE),"""")"),1.5798611111111107)</f>
        <v>1.579861111</v>
      </c>
      <c r="E46" s="481">
        <f t="shared" si="6"/>
        <v>0</v>
      </c>
      <c r="F46" s="482">
        <f t="shared" si="7"/>
        <v>1</v>
      </c>
      <c r="H46" s="463"/>
      <c r="I46" s="463"/>
      <c r="J46" s="464"/>
      <c r="K46" s="464"/>
      <c r="L46" s="464"/>
      <c r="M46" s="464"/>
      <c r="N46" s="464"/>
      <c r="O46" s="464"/>
    </row>
    <row r="47" ht="15.0" customHeight="1">
      <c r="A47" s="25"/>
      <c r="B47" s="479" t="s">
        <v>1873</v>
      </c>
      <c r="C47" s="483">
        <f>IFERROR(__xludf.DUMMYFUNCTION("IFERROR(VLOOKUP(B47,IMPORTRANGE(""1fFYjHtq7v_KvfDpO99v9QDst97WCJGFxup6jKqH9lpU"",""Esforço Aéreo!G3:U""),14,FALSE),"""")"),0.027777777777777776)</f>
        <v>0.02777777778</v>
      </c>
      <c r="D47" s="483">
        <f>IFERROR(__xludf.DUMMYFUNCTION("IFERROR(VLOOKUP(B47,IMPORTRANGE(""1fFYjHtq7v_KvfDpO99v9QDst97WCJGFxup6jKqH9lpU"",""Esforço Aéreo!G3:U""),15,FALSE),"""")"),0.02777777777777768)</f>
        <v>0.02777777778</v>
      </c>
      <c r="E47" s="481">
        <f t="shared" si="6"/>
        <v>0</v>
      </c>
      <c r="F47" s="482">
        <f t="shared" si="7"/>
        <v>1</v>
      </c>
      <c r="H47" s="463"/>
      <c r="I47" s="463"/>
      <c r="J47" s="464"/>
      <c r="K47" s="464"/>
      <c r="L47" s="464"/>
      <c r="M47" s="464"/>
      <c r="N47" s="464"/>
      <c r="O47" s="464"/>
    </row>
    <row r="48" ht="15.0" customHeight="1">
      <c r="A48" s="25"/>
      <c r="B48" s="479" t="s">
        <v>1874</v>
      </c>
      <c r="C48" s="483">
        <f>IFERROR(__xludf.DUMMYFUNCTION("IFERROR(VLOOKUP(B48,IMPORTRANGE(""1fFYjHtq7v_KvfDpO99v9QDst97WCJGFxup6jKqH9lpU"",""Esforço Aéreo!G3:U""),14,FALSE),"""")"),0.7291666666666666)</f>
        <v>0.7291666667</v>
      </c>
      <c r="D48" s="483">
        <f>IFERROR(__xludf.DUMMYFUNCTION("IFERROR(VLOOKUP(B48,IMPORTRANGE(""1fFYjHtq7v_KvfDpO99v9QDst97WCJGFxup6jKqH9lpU"",""Esforço Aéreo!G3:U""),15,FALSE),"""")"),0.7291666666666666)</f>
        <v>0.7291666667</v>
      </c>
      <c r="E48" s="481">
        <f t="shared" si="6"/>
        <v>0</v>
      </c>
      <c r="F48" s="482">
        <f t="shared" si="7"/>
        <v>1</v>
      </c>
      <c r="H48" s="463"/>
      <c r="I48" s="463"/>
      <c r="J48" s="464"/>
      <c r="K48" s="464"/>
      <c r="L48" s="464"/>
      <c r="M48" s="464"/>
      <c r="N48" s="464"/>
      <c r="O48" s="464"/>
    </row>
    <row r="49" ht="15.0" customHeight="1">
      <c r="A49" s="25"/>
      <c r="B49" s="479" t="s">
        <v>1875</v>
      </c>
      <c r="C49" s="483">
        <f>IFERROR(__xludf.DUMMYFUNCTION("IFERROR(VLOOKUP(B49,IMPORTRANGE(""1fFYjHtq7v_KvfDpO99v9QDst97WCJGFxup6jKqH9lpU"",""Esforço Aéreo!G3:U""),14,FALSE),"""")"),1.0659722222222223)</f>
        <v>1.065972222</v>
      </c>
      <c r="D49" s="483">
        <f>IFERROR(__xludf.DUMMYFUNCTION("IFERROR(VLOOKUP(B49,IMPORTRANGE(""1fFYjHtq7v_KvfDpO99v9QDst97WCJGFxup6jKqH9lpU"",""Esforço Aéreo!G3:U""),15,FALSE),"""")"),1.0659722222222223)</f>
        <v>1.065972222</v>
      </c>
      <c r="E49" s="481">
        <f t="shared" si="6"/>
        <v>0</v>
      </c>
      <c r="F49" s="482">
        <f t="shared" si="7"/>
        <v>1</v>
      </c>
      <c r="H49" s="463"/>
      <c r="I49" s="463"/>
      <c r="J49" s="464"/>
      <c r="K49" s="464"/>
      <c r="L49" s="464"/>
      <c r="M49" s="464"/>
      <c r="N49" s="464"/>
      <c r="O49" s="464"/>
    </row>
    <row r="50" ht="15.0" customHeight="1">
      <c r="A50" s="25"/>
      <c r="B50" s="484" t="s">
        <v>1876</v>
      </c>
      <c r="C50" s="483">
        <f>IFERROR(__xludf.DUMMYFUNCTION("IFERROR(VLOOKUP(B50,IMPORTRANGE(""1fFYjHtq7v_KvfDpO99v9QDst97WCJGFxup6jKqH9lpU"",""Esforço Aéreo!G3:U""),14,FALSE),"""")"),1.2465277777777777)</f>
        <v>1.246527778</v>
      </c>
      <c r="D50" s="483">
        <f>IFERROR(__xludf.DUMMYFUNCTION("IFERROR(VLOOKUP(B50,IMPORTRANGE(""1fFYjHtq7v_KvfDpO99v9QDst97WCJGFxup6jKqH9lpU"",""Esforço Aéreo!G3:U""),15,FALSE),"""")"),1.2465277777777777)</f>
        <v>1.246527778</v>
      </c>
      <c r="E50" s="481">
        <f t="shared" si="6"/>
        <v>0</v>
      </c>
      <c r="F50" s="482">
        <f t="shared" si="7"/>
        <v>1</v>
      </c>
      <c r="H50" s="463"/>
      <c r="I50" s="463"/>
      <c r="J50" s="464"/>
      <c r="K50" s="464"/>
      <c r="L50" s="464"/>
      <c r="M50" s="464"/>
      <c r="N50" s="464"/>
      <c r="O50" s="464"/>
    </row>
    <row r="51" ht="15.0" customHeight="1">
      <c r="A51" s="25"/>
      <c r="B51" s="479" t="s">
        <v>1877</v>
      </c>
      <c r="C51" s="483">
        <f>IFERROR(__xludf.DUMMYFUNCTION("IFERROR(VLOOKUP(B51,IMPORTRANGE(""1fFYjHtq7v_KvfDpO99v9QDst97WCJGFxup6jKqH9lpU"",""Esforço Aéreo!G3:U""),14,FALSE),"""")"),0.0)</f>
        <v>0</v>
      </c>
      <c r="D51" s="483">
        <f>IFERROR(__xludf.DUMMYFUNCTION("IFERROR(VLOOKUP(B51,IMPORTRANGE(""1fFYjHtq7v_KvfDpO99v9QDst97WCJGFxup6jKqH9lpU"",""Esforço Aéreo!G3:U""),15,FALSE),"""")"),0.0)</f>
        <v>0</v>
      </c>
      <c r="E51" s="481">
        <f t="shared" si="6"/>
        <v>0</v>
      </c>
      <c r="F51" s="482" t="str">
        <f t="shared" si="7"/>
        <v>-</v>
      </c>
      <c r="H51" s="463"/>
      <c r="I51" s="463"/>
      <c r="J51" s="464"/>
      <c r="K51" s="464"/>
      <c r="L51" s="464"/>
      <c r="M51" s="464"/>
      <c r="N51" s="464"/>
      <c r="O51" s="464"/>
    </row>
    <row r="52" ht="15.0" hidden="1" customHeight="1">
      <c r="A52" s="25"/>
      <c r="B52" s="489"/>
      <c r="C52" s="476" t="str">
        <f>IFERROR(__xludf.DUMMYFUNCTION("IFERROR(VLOOKUP(B52,IMPORTRANGE(""1fFYjHtq7v_KvfDpO99v9QDst97WCJGFxup6jKqH9lpU"",""Esforço Aéreo!G3:U""),14,FALSE),"""")"),"")</f>
        <v/>
      </c>
      <c r="D52" s="476" t="str">
        <f>IFERROR(__xludf.DUMMYFUNCTION("IFERROR(VLOOKUP(B52,IMPORTRANGE(""1fFYjHtq7v_KvfDpO99v9QDst97WCJGFxup6jKqH9lpU"",""Esforço Aéreo!G3:U""),15,FALSE),"""")"),"")</f>
        <v/>
      </c>
      <c r="E52" s="477">
        <f t="shared" si="6"/>
        <v>0</v>
      </c>
      <c r="F52" s="478" t="str">
        <f t="shared" si="7"/>
        <v>-</v>
      </c>
      <c r="H52" s="463"/>
      <c r="I52" s="463"/>
      <c r="J52" s="464"/>
      <c r="K52" s="464"/>
      <c r="L52" s="464"/>
      <c r="M52" s="464"/>
      <c r="N52" s="464"/>
      <c r="O52" s="464"/>
    </row>
    <row r="53" ht="22.5" customHeight="1">
      <c r="A53" s="55"/>
      <c r="B53" s="490" t="s">
        <v>1867</v>
      </c>
      <c r="C53" s="491">
        <f t="shared" ref="C53:D53" si="8">SUM(C42:C52)</f>
        <v>28.18402778</v>
      </c>
      <c r="D53" s="491">
        <f t="shared" si="8"/>
        <v>27.91666667</v>
      </c>
      <c r="E53" s="491">
        <f t="shared" si="6"/>
        <v>0.2673611111</v>
      </c>
      <c r="F53" s="492">
        <f>IFERROR(D53/C53,"0,0%")</f>
        <v>0.9905137366</v>
      </c>
      <c r="H53" s="463"/>
      <c r="I53" s="463"/>
      <c r="J53" s="464"/>
      <c r="K53" s="464"/>
      <c r="L53" s="464"/>
      <c r="M53" s="464"/>
      <c r="N53" s="464"/>
      <c r="O53" s="464"/>
    </row>
    <row r="54" ht="15.0" customHeight="1">
      <c r="A54" s="253"/>
      <c r="B54" s="465"/>
      <c r="C54" s="463"/>
      <c r="D54" s="463"/>
      <c r="E54" s="463"/>
      <c r="F54" s="463"/>
      <c r="G54" s="463"/>
      <c r="H54" s="463"/>
      <c r="I54" s="463"/>
      <c r="J54" s="464"/>
      <c r="K54" s="464"/>
      <c r="L54" s="464"/>
      <c r="M54" s="464"/>
      <c r="N54" s="464"/>
      <c r="O54" s="464"/>
    </row>
    <row r="55" ht="15.0" customHeight="1">
      <c r="A55" s="253"/>
      <c r="B55" s="465"/>
      <c r="C55" s="463"/>
      <c r="D55" s="463"/>
      <c r="E55" s="463"/>
      <c r="F55" s="463"/>
      <c r="G55" s="463"/>
      <c r="H55" s="463"/>
      <c r="I55" s="463"/>
      <c r="J55" s="464"/>
      <c r="K55" s="464"/>
      <c r="L55" s="464"/>
      <c r="M55" s="464"/>
      <c r="N55" s="464"/>
      <c r="O55" s="464"/>
    </row>
    <row r="56" ht="15.0" customHeight="1">
      <c r="A56" s="493"/>
      <c r="B56" s="494" t="s">
        <v>1878</v>
      </c>
      <c r="C56" s="49"/>
      <c r="D56" s="49"/>
      <c r="E56" s="2"/>
      <c r="H56" s="463"/>
      <c r="I56" s="464"/>
      <c r="J56" s="464"/>
      <c r="K56" s="464"/>
      <c r="L56" s="495" t="s">
        <v>1879</v>
      </c>
      <c r="M56" s="2"/>
      <c r="N56" s="464"/>
    </row>
    <row r="57" ht="15.0" customHeight="1">
      <c r="A57" s="25"/>
      <c r="B57" s="496" t="s">
        <v>1880</v>
      </c>
      <c r="C57" s="56"/>
      <c r="D57" s="496" t="s">
        <v>1881</v>
      </c>
      <c r="E57" s="56"/>
      <c r="H57" s="463"/>
      <c r="I57" s="464"/>
      <c r="J57" s="464"/>
      <c r="K57" s="464"/>
      <c r="L57" s="497">
        <f>C11</f>
        <v>105.2430556</v>
      </c>
      <c r="M57" s="2"/>
      <c r="N57" s="464"/>
    </row>
    <row r="58" ht="15.0" customHeight="1">
      <c r="A58" s="55"/>
      <c r="B58" s="498" t="s">
        <v>1882</v>
      </c>
      <c r="C58" s="499" t="s">
        <v>1883</v>
      </c>
      <c r="D58" s="498" t="s">
        <v>1882</v>
      </c>
      <c r="E58" s="499" t="s">
        <v>1883</v>
      </c>
      <c r="H58" s="463"/>
      <c r="I58" s="464"/>
      <c r="J58" s="464"/>
      <c r="K58" s="464"/>
      <c r="L58" s="495" t="s">
        <v>1884</v>
      </c>
      <c r="M58" s="2"/>
      <c r="N58" s="464"/>
    </row>
    <row r="59" ht="15.0" customHeight="1">
      <c r="A59" s="500" t="s">
        <v>1885</v>
      </c>
      <c r="B59" s="501">
        <v>0.0</v>
      </c>
      <c r="C59" s="502">
        <v>0.0</v>
      </c>
      <c r="D59" s="503">
        <v>0.0</v>
      </c>
      <c r="E59" s="502">
        <v>0.0</v>
      </c>
      <c r="H59" s="463"/>
      <c r="I59" s="464"/>
      <c r="J59" s="464"/>
      <c r="K59" s="464"/>
      <c r="L59" s="504">
        <f>C12</f>
        <v>108.4791667</v>
      </c>
      <c r="M59" s="505">
        <f>L59/L57</f>
        <v>1.030748928</v>
      </c>
      <c r="N59" s="464"/>
    </row>
    <row r="60" ht="15.0" customHeight="1">
      <c r="A60" s="500" t="s">
        <v>1886</v>
      </c>
      <c r="B60" s="501">
        <v>3.8715277777777777</v>
      </c>
      <c r="C60" s="502">
        <f>IFERROR(__xludf.DUMMYFUNCTION("HLOOKUP(A60,importrange(""1fFYjHtq7v_KvfDpO99v9QDst97WCJGFxup6jKqH9lpU"",""Esforço Aéreo!h1:s""),37,FALSE)"),0.0)</f>
        <v>0</v>
      </c>
      <c r="D60" s="503">
        <f>B60</f>
        <v>3.871527778</v>
      </c>
      <c r="E60" s="502">
        <f>IFERROR(__xludf.DUMMYFUNCTION("IF(HLOOKUP(A60,importrange(""1fFYjHtq7v_KvfDpO99v9QDst97WCJGFxup6jKqH9lpU"",""Esforço Aéreo!h1:s""),42,FALSE)=0,"""",HLOOKUP(A60,importrange(""1fFYjHtq7v_KvfDpO99v9QDst97WCJGFxup6jKqH9lpU"",""Esforço Aéreo!h1:s""),42,FALSE))"),6.968750000000001)</f>
        <v>6.96875</v>
      </c>
      <c r="H60" s="463"/>
      <c r="I60" s="464"/>
      <c r="J60" s="464"/>
      <c r="K60" s="464"/>
      <c r="L60" s="495" t="s">
        <v>1887</v>
      </c>
      <c r="M60" s="2"/>
      <c r="N60" s="464"/>
    </row>
    <row r="61" ht="15.0" customHeight="1">
      <c r="A61" s="500" t="s">
        <v>1888</v>
      </c>
      <c r="B61" s="501">
        <v>6.0625</v>
      </c>
      <c r="C61" s="502">
        <f>IFERROR(__xludf.DUMMYFUNCTION("HLOOKUP(A61,importrange(""1fFYjHtq7v_KvfDpO99v9QDst97WCJGFxup6jKqH9lpU"",""Esforço Aéreo!h1:s""),37,FALSE)"),0.0)</f>
        <v>0</v>
      </c>
      <c r="D61" s="503">
        <f t="shared" ref="D61:D71" si="9">B61+D60</f>
        <v>9.934027778</v>
      </c>
      <c r="E61" s="502">
        <f>IFERROR(__xludf.DUMMYFUNCTION("IF(HLOOKUP(A61,importrange(""1fFYjHtq7v_KvfDpO99v9QDst97WCJGFxup6jKqH9lpU"",""Esforço Aéreo!h1:s""),42,FALSE)=0,"""",HLOOKUP(A61,importrange(""1fFYjHtq7v_KvfDpO99v9QDst97WCJGFxup6jKqH9lpU"",""Esforço Aéreo!h1:s""),42,FALSE))"),11.784722222222223)</f>
        <v>11.78472222</v>
      </c>
      <c r="H61" s="463"/>
      <c r="I61" s="464"/>
      <c r="J61" s="464"/>
      <c r="K61" s="464"/>
      <c r="L61" s="497">
        <f>L57-L59</f>
        <v>-3.236111111</v>
      </c>
      <c r="M61" s="2"/>
      <c r="N61" s="464"/>
    </row>
    <row r="62" ht="15.0" customHeight="1">
      <c r="A62" s="500" t="s">
        <v>1889</v>
      </c>
      <c r="B62" s="501">
        <v>7.517361111111111</v>
      </c>
      <c r="C62" s="502">
        <f>IFERROR(__xludf.DUMMYFUNCTION("HLOOKUP(A62,importrange(""1fFYjHtq7v_KvfDpO99v9QDst97WCJGFxup6jKqH9lpU"",""Esforço Aéreo!h1:s""),37,FALSE)"),0.0)</f>
        <v>0</v>
      </c>
      <c r="D62" s="503">
        <f t="shared" si="9"/>
        <v>17.45138889</v>
      </c>
      <c r="E62" s="502">
        <f>IFERROR(__xludf.DUMMYFUNCTION("IF(HLOOKUP(A62,importrange(""1fFYjHtq7v_KvfDpO99v9QDst97WCJGFxup6jKqH9lpU"",""Esforço Aéreo!h1:s""),42,FALSE)=0,"""",HLOOKUP(A62,importrange(""1fFYjHtq7v_KvfDpO99v9QDst97WCJGFxup6jKqH9lpU"",""Esforço Aéreo!h1:s""),42,FALSE))"),11.895833333333334)</f>
        <v>11.89583333</v>
      </c>
      <c r="F62" s="463"/>
      <c r="G62" s="463"/>
      <c r="H62" s="463"/>
      <c r="I62" s="464"/>
      <c r="J62" s="464"/>
      <c r="K62" s="464"/>
      <c r="L62" s="464"/>
      <c r="M62" s="464"/>
      <c r="N62" s="464"/>
    </row>
    <row r="63" ht="15.0" customHeight="1">
      <c r="A63" s="500" t="s">
        <v>1890</v>
      </c>
      <c r="B63" s="501">
        <v>9.875</v>
      </c>
      <c r="C63" s="502">
        <f>IFERROR(__xludf.DUMMYFUNCTION("HLOOKUP(A63,importrange(""1fFYjHtq7v_KvfDpO99v9QDst97WCJGFxup6jKqH9lpU"",""Esforço Aéreo!h1:s""),37,FALSE)"),0.1909722222222222)</f>
        <v>0.1909722222</v>
      </c>
      <c r="D63" s="503">
        <f t="shared" si="9"/>
        <v>27.32638889</v>
      </c>
      <c r="E63" s="502">
        <f>IFERROR(__xludf.DUMMYFUNCTION("IF(HLOOKUP(A63,importrange(""1fFYjHtq7v_KvfDpO99v9QDst97WCJGFxup6jKqH9lpU"",""Esforço Aéreo!h1:s""),42,FALSE)=0,"""",HLOOKUP(A63,importrange(""1fFYjHtq7v_KvfDpO99v9QDst97WCJGFxup6jKqH9lpU"",""Esforço Aéreo!h1:s""),42,FALSE))"),14.29861111111111)</f>
        <v>14.29861111</v>
      </c>
      <c r="F63" s="463"/>
      <c r="G63" s="463"/>
      <c r="H63" s="463"/>
      <c r="I63" s="464"/>
      <c r="J63" s="464"/>
      <c r="K63" s="464"/>
      <c r="L63" s="464"/>
      <c r="M63" s="464"/>
      <c r="N63" s="464"/>
    </row>
    <row r="64" ht="15.0" customHeight="1">
      <c r="A64" s="500" t="s">
        <v>1891</v>
      </c>
      <c r="B64" s="501">
        <v>9.309027777777779</v>
      </c>
      <c r="C64" s="502">
        <f>IFERROR(__xludf.DUMMYFUNCTION("HLOOKUP(A64,importrange(""1fFYjHtq7v_KvfDpO99v9QDst97WCJGFxup6jKqH9lpU"",""Esforço Aéreo!h1:s""),37,FALSE)"),0.0)</f>
        <v>0</v>
      </c>
      <c r="D64" s="503">
        <f t="shared" si="9"/>
        <v>36.63541667</v>
      </c>
      <c r="E64" s="502">
        <f>IFERROR(__xludf.DUMMYFUNCTION("IF(HLOOKUP(A64,importrange(""1fFYjHtq7v_KvfDpO99v9QDst97WCJGFxup6jKqH9lpU"",""Esforço Aéreo!h1:s""),42,FALSE)=0,"""",HLOOKUP(A64,importrange(""1fFYjHtq7v_KvfDpO99v9QDst97WCJGFxup6jKqH9lpU"",""Esforço Aéreo!h1:s""),42,FALSE))"),12.04166666666667)</f>
        <v>12.04166667</v>
      </c>
      <c r="F64" s="463"/>
      <c r="G64" s="463"/>
      <c r="H64" s="463"/>
      <c r="I64" s="464"/>
      <c r="J64" s="464"/>
      <c r="K64" s="464"/>
      <c r="L64" s="464"/>
      <c r="M64" s="464"/>
      <c r="N64" s="464"/>
    </row>
    <row r="65" ht="15.0" customHeight="1">
      <c r="A65" s="500" t="s">
        <v>1892</v>
      </c>
      <c r="B65" s="501">
        <v>9.677083333333334</v>
      </c>
      <c r="C65" s="502">
        <f>IFERROR(__xludf.DUMMYFUNCTION("HLOOKUP(A65,importrange(""1fFYjHtq7v_KvfDpO99v9QDst97WCJGFxup6jKqH9lpU"",""Esforço Aéreo!h1:s""),37,FALSE)"),0.09375000000000022)</f>
        <v>0.09375</v>
      </c>
      <c r="D65" s="503">
        <f t="shared" si="9"/>
        <v>46.3125</v>
      </c>
      <c r="E65" s="502">
        <f>IFERROR(__xludf.DUMMYFUNCTION("IF(HLOOKUP(A65,importrange(""1fFYjHtq7v_KvfDpO99v9QDst97WCJGFxup6jKqH9lpU"",""Esforço Aéreo!h1:s""),42,FALSE)=0,"""",HLOOKUP(A65,importrange(""1fFYjHtq7v_KvfDpO99v9QDst97WCJGFxup6jKqH9lpU"",""Esforço Aéreo!h1:s""),42,FALSE))"),9.416666666666668)</f>
        <v>9.416666667</v>
      </c>
      <c r="F65" s="463"/>
      <c r="G65" s="463"/>
      <c r="H65" s="463"/>
      <c r="I65" s="464"/>
      <c r="J65" s="464"/>
      <c r="K65" s="464"/>
      <c r="L65" s="464"/>
      <c r="M65" s="464"/>
      <c r="N65" s="464"/>
    </row>
    <row r="66" ht="15.0" customHeight="1">
      <c r="A66" s="500" t="s">
        <v>1893</v>
      </c>
      <c r="B66" s="501">
        <v>8.958333333333334</v>
      </c>
      <c r="C66" s="502">
        <f>IFERROR(__xludf.DUMMYFUNCTION("HLOOKUP(A66,importrange(""1fFYjHtq7v_KvfDpO99v9QDst97WCJGFxup6jKqH9lpU"",""Esforço Aéreo!h1:s""),37,FALSE)"),0.0)</f>
        <v>0</v>
      </c>
      <c r="D66" s="503">
        <f t="shared" si="9"/>
        <v>55.27083333</v>
      </c>
      <c r="E66" s="502">
        <f>IFERROR(__xludf.DUMMYFUNCTION("IF(HLOOKUP(A66,importrange(""1fFYjHtq7v_KvfDpO99v9QDst97WCJGFxup6jKqH9lpU"",""Esforço Aéreo!h1:s""),42,FALSE)=0,"""",HLOOKUP(A66,importrange(""1fFYjHtq7v_KvfDpO99v9QDst97WCJGFxup6jKqH9lpU"",""Esforço Aéreo!h1:s""),42,FALSE))"),10.253472222222223)</f>
        <v>10.25347222</v>
      </c>
      <c r="F66" s="463"/>
      <c r="G66" s="463"/>
      <c r="H66" s="463"/>
      <c r="I66" s="464"/>
      <c r="J66" s="464"/>
      <c r="K66" s="464"/>
      <c r="L66" s="464"/>
      <c r="M66" s="464"/>
      <c r="N66" s="464"/>
    </row>
    <row r="67" ht="15.0" customHeight="1">
      <c r="A67" s="500" t="s">
        <v>1894</v>
      </c>
      <c r="B67" s="501">
        <v>9.541666666666666</v>
      </c>
      <c r="C67" s="502">
        <f>IFERROR(__xludf.DUMMYFUNCTION("HLOOKUP(A67,importrange(""1fFYjHtq7v_KvfDpO99v9QDst97WCJGFxup6jKqH9lpU"",""Esforço Aéreo!h1:s""),37,FALSE)"),0.0)</f>
        <v>0</v>
      </c>
      <c r="D67" s="503">
        <f t="shared" si="9"/>
        <v>64.8125</v>
      </c>
      <c r="E67" s="502">
        <f>IFERROR(__xludf.DUMMYFUNCTION("IF(HLOOKUP(A67,importrange(""1fFYjHtq7v_KvfDpO99v9QDst97WCJGFxup6jKqH9lpU"",""Esforço Aéreo!h1:s""),42,FALSE)=0,"""",HLOOKUP(A67,importrange(""1fFYjHtq7v_KvfDpO99v9QDst97WCJGFxup6jKqH9lpU"",""Esforço Aéreo!h1:s""),42,FALSE))"),10.975694444444443)</f>
        <v>10.97569444</v>
      </c>
      <c r="F67" s="463"/>
      <c r="G67" s="463"/>
      <c r="H67" s="463"/>
      <c r="I67" s="464"/>
      <c r="J67" s="464"/>
      <c r="K67" s="464"/>
      <c r="L67" s="464"/>
      <c r="M67" s="464"/>
      <c r="N67" s="464"/>
    </row>
    <row r="68" ht="15.0" customHeight="1">
      <c r="A68" s="500" t="s">
        <v>1895</v>
      </c>
      <c r="B68" s="501">
        <v>10.041666666666666</v>
      </c>
      <c r="C68" s="502">
        <f>IFERROR(__xludf.DUMMYFUNCTION("HLOOKUP(A68,importrange(""1fFYjHtq7v_KvfDpO99v9QDst97WCJGFxup6jKqH9lpU"",""Esforço Aéreo!h1:s""),37,FALSE)"),0.0)</f>
        <v>0</v>
      </c>
      <c r="D68" s="503">
        <f t="shared" si="9"/>
        <v>74.85416667</v>
      </c>
      <c r="E68" s="502">
        <f>IFERROR(__xludf.DUMMYFUNCTION("IF(HLOOKUP(A68,importrange(""1fFYjHtq7v_KvfDpO99v9QDst97WCJGFxup6jKqH9lpU"",""Esforço Aéreo!h1:s""),42,FALSE)=0,"""",HLOOKUP(A68,importrange(""1fFYjHtq7v_KvfDpO99v9QDst97WCJGFxup6jKqH9lpU"",""Esforço Aéreo!h1:s""),42,FALSE))"),11.069444444444446)</f>
        <v>11.06944444</v>
      </c>
      <c r="F68" s="463"/>
      <c r="G68" s="463"/>
      <c r="H68" s="463"/>
      <c r="I68" s="464"/>
      <c r="J68" s="464"/>
      <c r="K68" s="464"/>
      <c r="L68" s="464"/>
      <c r="M68" s="464"/>
      <c r="N68" s="464"/>
    </row>
    <row r="69" ht="15.0" customHeight="1">
      <c r="A69" s="500" t="s">
        <v>1896</v>
      </c>
      <c r="B69" s="501">
        <v>10.208333333333334</v>
      </c>
      <c r="C69" s="502">
        <f>IFERROR(__xludf.DUMMYFUNCTION("HLOOKUP(A69,importrange(""1fFYjHtq7v_KvfDpO99v9QDst97WCJGFxup6jKqH9lpU"",""Esforço Aéreo!h1:s""),37,FALSE)"),0.0)</f>
        <v>0</v>
      </c>
      <c r="D69" s="503">
        <f t="shared" si="9"/>
        <v>85.0625</v>
      </c>
      <c r="E69" s="502">
        <f>IFERROR(__xludf.DUMMYFUNCTION("IF(HLOOKUP(A69,importrange(""1fFYjHtq7v_KvfDpO99v9QDst97WCJGFxup6jKqH9lpU"",""Esforço Aéreo!h1:s""),42,FALSE)=0,"""",HLOOKUP(A69,importrange(""1fFYjHtq7v_KvfDpO99v9QDst97WCJGFxup6jKqH9lpU"",""Esforço Aéreo!h1:s""),42,FALSE))"),10.097222222222225)</f>
        <v>10.09722222</v>
      </c>
      <c r="F69" s="463"/>
      <c r="G69" s="463"/>
      <c r="H69" s="463"/>
      <c r="I69" s="464"/>
      <c r="J69" s="464"/>
      <c r="K69" s="464"/>
      <c r="L69" s="464"/>
      <c r="M69" s="464"/>
      <c r="N69" s="464"/>
    </row>
    <row r="70" ht="15.0" customHeight="1">
      <c r="A70" s="500" t="s">
        <v>1897</v>
      </c>
      <c r="B70" s="501">
        <v>10.385416666666666</v>
      </c>
      <c r="C70" s="502">
        <f>IFERROR(__xludf.DUMMYFUNCTION("HLOOKUP(A70,importrange(""1fFYjHtq7v_KvfDpO99v9QDst97WCJGFxup6jKqH9lpU"",""Esforço Aéreo!h1:s""),37,FALSE)"),0.0)</f>
        <v>0</v>
      </c>
      <c r="D70" s="503">
        <f t="shared" si="9"/>
        <v>95.44791667</v>
      </c>
      <c r="E70" s="502">
        <f>IFERROR(__xludf.DUMMYFUNCTION("IF(HLOOKUP(A70,importrange(""1fFYjHtq7v_KvfDpO99v9QDst97WCJGFxup6jKqH9lpU"",""Esforço Aéreo!h1:s""),42,FALSE)=0,"""",HLOOKUP(A70,importrange(""1fFYjHtq7v_KvfDpO99v9QDst97WCJGFxup6jKqH9lpU"",""Esforço Aéreo!h1:s""),42,FALSE))"),9.746527777777777)</f>
        <v>9.746527778</v>
      </c>
      <c r="F70" s="463"/>
      <c r="G70" s="463"/>
      <c r="H70" s="463"/>
      <c r="I70" s="464"/>
      <c r="J70" s="464"/>
      <c r="K70" s="464"/>
      <c r="L70" s="464"/>
      <c r="M70" s="464"/>
      <c r="N70" s="464"/>
    </row>
    <row r="71" ht="15.0" customHeight="1">
      <c r="A71" s="500" t="s">
        <v>1898</v>
      </c>
      <c r="B71" s="501">
        <v>8.09375</v>
      </c>
      <c r="C71" s="502">
        <f>IFERROR(__xludf.DUMMYFUNCTION("HLOOKUP(A71,importrange(""1fFYjHtq7v_KvfDpO99v9QDst97WCJGFxup6jKqH9lpU"",""Esforço Aéreo!h1:s""),37,FALSE)"),0.0)</f>
        <v>0</v>
      </c>
      <c r="D71" s="503">
        <f t="shared" si="9"/>
        <v>103.5416667</v>
      </c>
      <c r="E71" s="502">
        <f>IFERROR(__xludf.DUMMYFUNCTION("IF(HLOOKUP(A71,importrange(""1fFYjHtq7v_KvfDpO99v9QDst97WCJGFxup6jKqH9lpU"",""Esforço Aéreo!h1:s""),42,FALSE)=0,"""",HLOOKUP(A71,importrange(""1fFYjHtq7v_KvfDpO99v9QDst97WCJGFxup6jKqH9lpU"",""Esforço Aéreo!h1:s""),42,FALSE))"),5.2881944444444455)</f>
        <v>5.288194444</v>
      </c>
      <c r="F71" s="463"/>
      <c r="G71" s="463"/>
      <c r="H71" s="463"/>
      <c r="I71" s="464"/>
      <c r="J71" s="464"/>
      <c r="K71" s="464"/>
      <c r="L71" s="464"/>
      <c r="M71" s="464"/>
      <c r="N71" s="464"/>
    </row>
    <row r="72" ht="15.0" customHeight="1">
      <c r="A72" s="506"/>
      <c r="B72" s="506"/>
      <c r="C72" s="506"/>
      <c r="D72" s="506"/>
      <c r="E72" s="506"/>
      <c r="F72" s="463"/>
      <c r="G72" s="463"/>
      <c r="H72" s="463"/>
      <c r="I72" s="464"/>
      <c r="J72" s="464"/>
      <c r="K72" s="464"/>
      <c r="L72" s="464"/>
      <c r="M72" s="464"/>
      <c r="N72" s="464"/>
    </row>
    <row r="73" ht="15.0" customHeight="1">
      <c r="A73" s="506"/>
      <c r="B73" s="507"/>
      <c r="C73" s="507"/>
      <c r="D73" s="507"/>
      <c r="E73" s="507"/>
      <c r="F73" s="463"/>
      <c r="G73" s="463"/>
      <c r="H73" s="463"/>
      <c r="I73" s="464"/>
      <c r="J73" s="464"/>
      <c r="K73" s="464"/>
      <c r="L73" s="464"/>
      <c r="M73" s="464"/>
      <c r="N73" s="464"/>
    </row>
    <row r="74" ht="15.0" customHeight="1">
      <c r="A74" s="493"/>
      <c r="B74" s="496" t="s">
        <v>1899</v>
      </c>
      <c r="C74" s="146"/>
      <c r="D74" s="146"/>
      <c r="E74" s="56"/>
      <c r="H74" s="463"/>
      <c r="I74" s="464"/>
      <c r="J74" s="464"/>
      <c r="K74" s="464"/>
      <c r="L74" s="495" t="s">
        <v>1879</v>
      </c>
      <c r="M74" s="2"/>
      <c r="N74" s="464"/>
    </row>
    <row r="75" ht="15.0" customHeight="1">
      <c r="A75" s="25"/>
      <c r="B75" s="496" t="s">
        <v>1880</v>
      </c>
      <c r="C75" s="56"/>
      <c r="D75" s="496" t="s">
        <v>1881</v>
      </c>
      <c r="E75" s="56"/>
      <c r="H75" s="463"/>
      <c r="I75" s="464"/>
      <c r="J75" s="464"/>
      <c r="K75" s="464"/>
      <c r="L75" s="497">
        <f>C44</f>
        <v>10.84027778</v>
      </c>
      <c r="M75" s="2"/>
      <c r="N75" s="464"/>
    </row>
    <row r="76" ht="15.0" customHeight="1">
      <c r="A76" s="55"/>
      <c r="B76" s="498" t="s">
        <v>1882</v>
      </c>
      <c r="C76" s="499" t="s">
        <v>1883</v>
      </c>
      <c r="D76" s="498" t="s">
        <v>1882</v>
      </c>
      <c r="E76" s="499" t="s">
        <v>1883</v>
      </c>
      <c r="H76" s="463"/>
      <c r="I76" s="464"/>
      <c r="J76" s="464"/>
      <c r="K76" s="464"/>
      <c r="L76" s="495" t="s">
        <v>1884</v>
      </c>
      <c r="M76" s="2"/>
      <c r="N76" s="464"/>
    </row>
    <row r="77" ht="15.0" customHeight="1">
      <c r="A77" s="500" t="s">
        <v>1885</v>
      </c>
      <c r="B77" s="501">
        <v>0.0</v>
      </c>
      <c r="C77" s="502">
        <v>0.0</v>
      </c>
      <c r="D77" s="503">
        <v>0.0</v>
      </c>
      <c r="E77" s="502">
        <v>0.0</v>
      </c>
      <c r="H77" s="463"/>
      <c r="I77" s="464"/>
      <c r="J77" s="464"/>
      <c r="K77" s="464"/>
      <c r="L77" s="504">
        <f>D44</f>
        <v>10.57291667</v>
      </c>
      <c r="M77" s="505">
        <f>L77/L75</f>
        <v>0.9753363229</v>
      </c>
      <c r="N77" s="464"/>
    </row>
    <row r="78" ht="15.0" customHeight="1">
      <c r="A78" s="500" t="s">
        <v>1886</v>
      </c>
      <c r="B78" s="503">
        <v>0.7916666666666666</v>
      </c>
      <c r="C78" s="502">
        <f>IFERROR(__xludf.DUMMYFUNCTION("HLOOKUP(A78,importrange(""1fFYjHtq7v_KvfDpO99v9QDst97WCJGFxup6jKqH9lpU"",""Esforço Aéreo!h1:s""),17,FALSE)"),0.0)</f>
        <v>0</v>
      </c>
      <c r="D78" s="503">
        <f>B78</f>
        <v>0.7916666667</v>
      </c>
      <c r="E78" s="502">
        <f>IFERROR(__xludf.DUMMYFUNCTION("IF(HLOOKUP(A78,importrange(""1fFYjHtq7v_KvfDpO99v9QDst97WCJGFxup6jKqH9lpU"",""Esforço Aéreo!h1:s""),43,FALSE)=0,"""",HLOOKUP(A78,importrange(""1fFYjHtq7v_KvfDpO99v9QDst97WCJGFxup6jKqH9lpU"",""Esforço Aéreo!h1:s""),43,FALSE))"),6.190972222222223)</f>
        <v>6.190972222</v>
      </c>
      <c r="H78" s="463"/>
      <c r="I78" s="464"/>
      <c r="J78" s="464"/>
      <c r="K78" s="464"/>
      <c r="L78" s="495" t="s">
        <v>1887</v>
      </c>
      <c r="M78" s="2"/>
      <c r="N78" s="464"/>
    </row>
    <row r="79" ht="15.0" customHeight="1">
      <c r="A79" s="500" t="s">
        <v>1888</v>
      </c>
      <c r="B79" s="503">
        <v>0.3854166666666667</v>
      </c>
      <c r="C79" s="502">
        <f>IFERROR(__xludf.DUMMYFUNCTION("HLOOKUP(A79,importrange(""1fFYjHtq7v_KvfDpO99v9QDst97WCJGFxup6jKqH9lpU"",""Esforço Aéreo!h1:s""),17,FALSE)"),0.0)</f>
        <v>0</v>
      </c>
      <c r="D79" s="503">
        <f t="shared" ref="D79:D89" si="10">B79+D78</f>
        <v>1.177083333</v>
      </c>
      <c r="E79" s="502">
        <f>IFERROR(__xludf.DUMMYFUNCTION("IF(HLOOKUP(A79,importrange(""1fFYjHtq7v_KvfDpO99v9QDst97WCJGFxup6jKqH9lpU"",""Esforço Aéreo!h1:s""),43,FALSE)=0,"""",HLOOKUP(A79,importrange(""1fFYjHtq7v_KvfDpO99v9QDst97WCJGFxup6jKqH9lpU"",""Esforço Aéreo!h1:s""),43,FALSE))"),14.472222222222223)</f>
        <v>14.47222222</v>
      </c>
      <c r="H79" s="463"/>
      <c r="I79" s="464"/>
      <c r="J79" s="464"/>
      <c r="K79" s="464"/>
      <c r="L79" s="497">
        <f>L75-L77</f>
        <v>0.2673611111</v>
      </c>
      <c r="M79" s="2"/>
      <c r="N79" s="464"/>
    </row>
    <row r="80" ht="15.0" customHeight="1">
      <c r="A80" s="500" t="s">
        <v>1889</v>
      </c>
      <c r="B80" s="503">
        <v>0.8333333333333334</v>
      </c>
      <c r="C80" s="502">
        <f>IFERROR(__xludf.DUMMYFUNCTION("HLOOKUP(A80,importrange(""1fFYjHtq7v_KvfDpO99v9QDst97WCJGFxup6jKqH9lpU"",""Esforço Aéreo!h1:s""),17,FALSE)"),0.0)</f>
        <v>0</v>
      </c>
      <c r="D80" s="503">
        <f t="shared" si="10"/>
        <v>2.010416667</v>
      </c>
      <c r="E80" s="502">
        <f>IFERROR(__xludf.DUMMYFUNCTION("IF(HLOOKUP(A80,importrange(""1fFYjHtq7v_KvfDpO99v9QDst97WCJGFxup6jKqH9lpU"",""Esforço Aéreo!h1:s""),43,FALSE)=0,"""",HLOOKUP(A80,importrange(""1fFYjHtq7v_KvfDpO99v9QDst97WCJGFxup6jKqH9lpU"",""Esforço Aéreo!h1:s""),43,FALSE))"),24.708333333333336)</f>
        <v>24.70833333</v>
      </c>
      <c r="F80" s="463"/>
      <c r="G80" s="463"/>
      <c r="H80" s="463"/>
      <c r="I80" s="464"/>
      <c r="J80" s="464"/>
      <c r="K80" s="464"/>
      <c r="L80" s="464"/>
      <c r="M80" s="464"/>
      <c r="N80" s="464"/>
    </row>
    <row r="81" ht="15.0" customHeight="1">
      <c r="A81" s="500" t="s">
        <v>1890</v>
      </c>
      <c r="B81" s="503">
        <v>1.25</v>
      </c>
      <c r="C81" s="502">
        <f>IFERROR(__xludf.DUMMYFUNCTION("HLOOKUP(A81,importrange(""1fFYjHtq7v_KvfDpO99v9QDst97WCJGFxup6jKqH9lpU"",""Esforço Aéreo!h1:s""),17,FALSE)"),0.0)</f>
        <v>0</v>
      </c>
      <c r="D81" s="503">
        <f t="shared" si="10"/>
        <v>3.260416667</v>
      </c>
      <c r="E81" s="502">
        <f>IFERROR(__xludf.DUMMYFUNCTION("IF(HLOOKUP(A81,importrange(""1fFYjHtq7v_KvfDpO99v9QDst97WCJGFxup6jKqH9lpU"",""Esforço Aéreo!h1:s""),43,FALSE)=0,"""",HLOOKUP(A81,importrange(""1fFYjHtq7v_KvfDpO99v9QDst97WCJGFxup6jKqH9lpU"",""Esforço Aéreo!h1:s""),43,FALSE))"),37.96527777777778)</f>
        <v>37.96527778</v>
      </c>
      <c r="F81" s="463"/>
      <c r="G81" s="463"/>
      <c r="H81" s="463"/>
      <c r="I81" s="464"/>
      <c r="J81" s="464"/>
      <c r="K81" s="464"/>
      <c r="L81" s="464"/>
      <c r="M81" s="464"/>
      <c r="N81" s="464"/>
    </row>
    <row r="82" ht="15.0" customHeight="1">
      <c r="A82" s="500" t="s">
        <v>1891</v>
      </c>
      <c r="B82" s="503">
        <v>1.6666666666666667</v>
      </c>
      <c r="C82" s="502">
        <f>IFERROR(__xludf.DUMMYFUNCTION("HLOOKUP(A82,importrange(""1fFYjHtq7v_KvfDpO99v9QDst97WCJGFxup6jKqH9lpU"",""Esforço Aéreo!h1:s""),17,FALSE)"),0.0)</f>
        <v>0</v>
      </c>
      <c r="D82" s="503">
        <f t="shared" si="10"/>
        <v>4.927083333</v>
      </c>
      <c r="E82" s="502">
        <f>IFERROR(__xludf.DUMMYFUNCTION("IF(HLOOKUP(A82,importrange(""1fFYjHtq7v_KvfDpO99v9QDst97WCJGFxup6jKqH9lpU"",""Esforço Aéreo!h1:s""),43,FALSE)=0,"""",HLOOKUP(A82,importrange(""1fFYjHtq7v_KvfDpO99v9QDst97WCJGFxup6jKqH9lpU"",""Esforço Aéreo!h1:s""),43,FALSE))"),49.673611111111114)</f>
        <v>49.67361111</v>
      </c>
      <c r="F82" s="463"/>
      <c r="G82" s="463"/>
      <c r="H82" s="463"/>
      <c r="I82" s="464"/>
      <c r="J82" s="464"/>
      <c r="K82" s="464"/>
      <c r="L82" s="464"/>
      <c r="M82" s="464"/>
      <c r="N82" s="464"/>
    </row>
    <row r="83" ht="15.0" customHeight="1">
      <c r="A83" s="500" t="s">
        <v>1892</v>
      </c>
      <c r="B83" s="503">
        <v>2.3229166666666665</v>
      </c>
      <c r="C83" s="502">
        <f>IFERROR(__xludf.DUMMYFUNCTION("HLOOKUP(A83,importrange(""1fFYjHtq7v_KvfDpO99v9QDst97WCJGFxup6jKqH9lpU"",""Esforço Aéreo!h1:s""),17,FALSE)"),0.0)</f>
        <v>0</v>
      </c>
      <c r="D83" s="503">
        <f t="shared" si="10"/>
        <v>7.25</v>
      </c>
      <c r="E83" s="502">
        <f>IFERROR(__xludf.DUMMYFUNCTION("IF(HLOOKUP(A83,importrange(""1fFYjHtq7v_KvfDpO99v9QDst97WCJGFxup6jKqH9lpU"",""Esforço Aéreo!h1:s""),43,FALSE)=0,"""",HLOOKUP(A83,importrange(""1fFYjHtq7v_KvfDpO99v9QDst97WCJGFxup6jKqH9lpU"",""Esforço Aéreo!h1:s""),43,FALSE))"),58.579861111111114)</f>
        <v>58.57986111</v>
      </c>
      <c r="F83" s="463"/>
      <c r="G83" s="463"/>
      <c r="H83" s="463"/>
      <c r="I83" s="464"/>
      <c r="J83" s="464"/>
      <c r="K83" s="464"/>
      <c r="L83" s="464"/>
      <c r="M83" s="464"/>
      <c r="N83" s="464"/>
    </row>
    <row r="84" ht="15.0" customHeight="1">
      <c r="A84" s="500" t="s">
        <v>1893</v>
      </c>
      <c r="B84" s="503">
        <v>1.6666666666666667</v>
      </c>
      <c r="C84" s="502">
        <f>IFERROR(__xludf.DUMMYFUNCTION("HLOOKUP(A84,importrange(""1fFYjHtq7v_KvfDpO99v9QDst97WCJGFxup6jKqH9lpU"",""Esforço Aéreo!h1:s""),17,FALSE)"),0.0)</f>
        <v>0</v>
      </c>
      <c r="D84" s="503">
        <f t="shared" si="10"/>
        <v>8.916666667</v>
      </c>
      <c r="E84" s="502">
        <f>IFERROR(__xludf.DUMMYFUNCTION("IF(HLOOKUP(A84,importrange(""1fFYjHtq7v_KvfDpO99v9QDst97WCJGFxup6jKqH9lpU"",""Esforço Aéreo!h1:s""),43,FALSE)=0,"""",HLOOKUP(A84,importrange(""1fFYjHtq7v_KvfDpO99v9QDst97WCJGFxup6jKqH9lpU"",""Esforço Aéreo!h1:s""),43,FALSE))"),68.38541666666667)</f>
        <v>68.38541667</v>
      </c>
      <c r="F84" s="463"/>
      <c r="G84" s="463"/>
      <c r="H84" s="463"/>
      <c r="I84" s="464"/>
      <c r="J84" s="464"/>
      <c r="K84" s="464"/>
      <c r="L84" s="464"/>
      <c r="M84" s="464"/>
      <c r="N84" s="464"/>
    </row>
    <row r="85" ht="15.0" customHeight="1">
      <c r="A85" s="500" t="s">
        <v>1894</v>
      </c>
      <c r="B85" s="503">
        <v>3.0</v>
      </c>
      <c r="C85" s="502">
        <f>IFERROR(__xludf.DUMMYFUNCTION("HLOOKUP(A85,importrange(""1fFYjHtq7v_KvfDpO99v9QDst97WCJGFxup6jKqH9lpU"",""Esforço Aéreo!h1:s""),17,FALSE)"),0.0)</f>
        <v>0</v>
      </c>
      <c r="D85" s="503">
        <f t="shared" si="10"/>
        <v>11.91666667</v>
      </c>
      <c r="E85" s="502">
        <f>IFERROR(__xludf.DUMMYFUNCTION("IF(HLOOKUP(A85,importrange(""1fFYjHtq7v_KvfDpO99v9QDst97WCJGFxup6jKqH9lpU"",""Esforço Aéreo!h1:s""),43,FALSE)=0,"""",HLOOKUP(A85,importrange(""1fFYjHtq7v_KvfDpO99v9QDst97WCJGFxup6jKqH9lpU"",""Esforço Aéreo!h1:s""),43,FALSE))"),78.25347222222223)</f>
        <v>78.25347222</v>
      </c>
      <c r="F85" s="463"/>
      <c r="G85" s="463"/>
      <c r="H85" s="463"/>
      <c r="I85" s="464"/>
      <c r="J85" s="464"/>
      <c r="K85" s="464"/>
      <c r="L85" s="464"/>
      <c r="M85" s="464"/>
      <c r="N85" s="464"/>
    </row>
    <row r="86" ht="15.0" customHeight="1">
      <c r="A86" s="500" t="s">
        <v>1895</v>
      </c>
      <c r="B86" s="503">
        <v>2.2083333333333335</v>
      </c>
      <c r="C86" s="502">
        <f>IFERROR(__xludf.DUMMYFUNCTION("HLOOKUP(A86,importrange(""1fFYjHtq7v_KvfDpO99v9QDst97WCJGFxup6jKqH9lpU"",""Esforço Aéreo!h1:s""),17,FALSE)"),0.0)</f>
        <v>0</v>
      </c>
      <c r="D86" s="503">
        <f t="shared" si="10"/>
        <v>14.125</v>
      </c>
      <c r="E86" s="502">
        <f>IFERROR(__xludf.DUMMYFUNCTION("IF(HLOOKUP(A86,importrange(""1fFYjHtq7v_KvfDpO99v9QDst97WCJGFxup6jKqH9lpU"",""Esforço Aéreo!h1:s""),43,FALSE)=0,"""",HLOOKUP(A86,importrange(""1fFYjHtq7v_KvfDpO99v9QDst97WCJGFxup6jKqH9lpU"",""Esforço Aéreo!h1:s""),43,FALSE))"),86.2638888888889)</f>
        <v>86.26388889</v>
      </c>
      <c r="F86" s="463"/>
      <c r="G86" s="463"/>
      <c r="H86" s="463"/>
      <c r="I86" s="464"/>
      <c r="J86" s="464"/>
      <c r="K86" s="464"/>
      <c r="L86" s="464"/>
      <c r="M86" s="464"/>
      <c r="N86" s="464"/>
    </row>
    <row r="87" ht="15.0" customHeight="1">
      <c r="A87" s="500" t="s">
        <v>1896</v>
      </c>
      <c r="B87" s="503">
        <v>2.0833333333333335</v>
      </c>
      <c r="C87" s="502">
        <f>IFERROR(__xludf.DUMMYFUNCTION("HLOOKUP(A87,importrange(""1fFYjHtq7v_KvfDpO99v9QDst97WCJGFxup6jKqH9lpU"",""Esforço Aéreo!h1:s""),17,FALSE)"),1.3020833333333335)</f>
        <v>1.302083333</v>
      </c>
      <c r="D87" s="503">
        <f t="shared" si="10"/>
        <v>16.20833333</v>
      </c>
      <c r="E87" s="502">
        <f>IFERROR(__xludf.DUMMYFUNCTION("IF(HLOOKUP(A87,importrange(""1fFYjHtq7v_KvfDpO99v9QDst97WCJGFxup6jKqH9lpU"",""Esforço Aéreo!h1:s""),43,FALSE)=0,"""",HLOOKUP(A87,importrange(""1fFYjHtq7v_KvfDpO99v9QDst97WCJGFxup6jKqH9lpU"",""Esforço Aéreo!h1:s""),43,FALSE))"),94.65277777777779)</f>
        <v>94.65277778</v>
      </c>
      <c r="F87" s="463"/>
      <c r="G87" s="463"/>
      <c r="H87" s="463"/>
      <c r="I87" s="464"/>
      <c r="J87" s="464"/>
      <c r="K87" s="464"/>
      <c r="L87" s="464"/>
      <c r="M87" s="464"/>
      <c r="N87" s="464"/>
    </row>
    <row r="88" ht="15.0" customHeight="1">
      <c r="A88" s="500" t="s">
        <v>1897</v>
      </c>
      <c r="B88" s="503">
        <v>1.7916666666666667</v>
      </c>
      <c r="C88" s="502">
        <f>IFERROR(__xludf.DUMMYFUNCTION("HLOOKUP(A88,importrange(""1fFYjHtq7v_KvfDpO99v9QDst97WCJGFxup6jKqH9lpU"",""Esforço Aéreo!h1:s""),17,FALSE)"),1.267361111111111)</f>
        <v>1.267361111</v>
      </c>
      <c r="D88" s="503">
        <f t="shared" si="10"/>
        <v>18</v>
      </c>
      <c r="E88" s="502">
        <f>IFERROR(__xludf.DUMMYFUNCTION("IF(HLOOKUP(A88,importrange(""1fFYjHtq7v_KvfDpO99v9QDst97WCJGFxup6jKqH9lpU"",""Esforço Aéreo!h1:s""),43,FALSE)=0,"""",HLOOKUP(A88,importrange(""1fFYjHtq7v_KvfDpO99v9QDst97WCJGFxup6jKqH9lpU"",""Esforço Aéreo!h1:s""),43,FALSE))"),103.2951388888889)</f>
        <v>103.2951389</v>
      </c>
      <c r="F88" s="463"/>
      <c r="G88" s="463"/>
      <c r="H88" s="463"/>
      <c r="I88" s="464"/>
      <c r="J88" s="464"/>
      <c r="K88" s="464"/>
      <c r="L88" s="464"/>
      <c r="M88" s="464"/>
      <c r="N88" s="464"/>
    </row>
    <row r="89" ht="15.0" customHeight="1">
      <c r="A89" s="500" t="s">
        <v>1898</v>
      </c>
      <c r="B89" s="503">
        <v>0.9166666666666666</v>
      </c>
      <c r="C89" s="502">
        <f>IFERROR(__xludf.DUMMYFUNCTION("HLOOKUP(A89,importrange(""1fFYjHtq7v_KvfDpO99v9QDst97WCJGFxup6jKqH9lpU"",""Esforço Aéreo!h1:s""),17,FALSE)"),0.0)</f>
        <v>0</v>
      </c>
      <c r="D89" s="503">
        <f t="shared" si="10"/>
        <v>18.91666667</v>
      </c>
      <c r="E89" s="502">
        <f>IFERROR(__xludf.DUMMYFUNCTION("IF(HLOOKUP(A89,importrange(""1fFYjHtq7v_KvfDpO99v9QDst97WCJGFxup6jKqH9lpU"",""Esforço Aéreo!h1:s""),43,FALSE)=0,"""",HLOOKUP(A89,importrange(""1fFYjHtq7v_KvfDpO99v9QDst97WCJGFxup6jKqH9lpU"",""Esforço Aéreo!h1:s""),43,FALSE))"),108.47916666666669)</f>
        <v>108.4791667</v>
      </c>
      <c r="F89" s="463"/>
      <c r="G89" s="463"/>
      <c r="H89" s="463"/>
      <c r="I89" s="464"/>
      <c r="J89" s="464"/>
      <c r="K89" s="464"/>
      <c r="L89" s="464"/>
      <c r="M89" s="464"/>
      <c r="N89" s="464"/>
    </row>
    <row r="90" ht="15.0" customHeight="1">
      <c r="A90" s="253"/>
      <c r="B90" s="465"/>
      <c r="C90" s="463"/>
      <c r="D90" s="463"/>
      <c r="E90" s="463"/>
      <c r="F90" s="463"/>
      <c r="G90" s="463"/>
      <c r="H90" s="463"/>
      <c r="I90" s="463"/>
      <c r="J90" s="464"/>
      <c r="K90" s="464"/>
      <c r="L90" s="464"/>
      <c r="M90" s="464"/>
      <c r="N90" s="464"/>
      <c r="O90" s="464"/>
    </row>
    <row r="91" ht="15.0" customHeight="1">
      <c r="A91" s="253"/>
      <c r="B91" s="465"/>
      <c r="C91" s="463"/>
      <c r="D91" s="463"/>
      <c r="E91" s="463"/>
      <c r="F91" s="463"/>
      <c r="G91" s="463"/>
      <c r="H91" s="463"/>
      <c r="I91" s="463"/>
      <c r="J91" s="464"/>
      <c r="K91" s="464"/>
      <c r="L91" s="464"/>
      <c r="M91" s="464"/>
      <c r="N91" s="464"/>
      <c r="O91" s="464"/>
    </row>
    <row r="92" ht="15.0" customHeight="1">
      <c r="A92" s="253"/>
      <c r="B92" s="465"/>
      <c r="C92" s="463"/>
      <c r="D92" s="463"/>
      <c r="E92" s="463"/>
      <c r="F92" s="463"/>
      <c r="G92" s="463"/>
      <c r="H92" s="463"/>
      <c r="I92" s="463"/>
      <c r="J92" s="464"/>
      <c r="K92" s="464"/>
      <c r="L92" s="464"/>
      <c r="M92" s="464"/>
      <c r="N92" s="464"/>
      <c r="O92" s="464"/>
    </row>
    <row r="93" ht="15.0" customHeight="1">
      <c r="A93" s="253"/>
      <c r="B93" s="465"/>
      <c r="C93" s="463"/>
      <c r="D93" s="463"/>
      <c r="E93" s="463"/>
      <c r="F93" s="463"/>
      <c r="G93" s="463"/>
      <c r="H93" s="463"/>
      <c r="I93" s="463"/>
      <c r="J93" s="464"/>
      <c r="K93" s="464"/>
      <c r="L93" s="464"/>
      <c r="M93" s="464"/>
      <c r="N93" s="464"/>
      <c r="O93" s="464"/>
    </row>
    <row r="94" ht="15.0" customHeight="1">
      <c r="A94" s="253"/>
      <c r="B94" s="465"/>
      <c r="C94" s="463"/>
      <c r="D94" s="463"/>
      <c r="E94" s="463"/>
      <c r="F94" s="463"/>
      <c r="G94" s="463"/>
      <c r="H94" s="463"/>
      <c r="I94" s="463"/>
      <c r="J94" s="464"/>
      <c r="K94" s="464"/>
      <c r="L94" s="464"/>
      <c r="M94" s="464"/>
      <c r="N94" s="464"/>
      <c r="O94" s="464"/>
    </row>
    <row r="95" ht="15.0" customHeight="1">
      <c r="A95" s="253"/>
      <c r="B95" s="465"/>
      <c r="C95" s="463"/>
      <c r="D95" s="463"/>
      <c r="E95" s="463"/>
      <c r="F95" s="463"/>
      <c r="G95" s="463"/>
      <c r="H95" s="463"/>
      <c r="I95" s="463"/>
      <c r="J95" s="464"/>
      <c r="K95" s="464"/>
      <c r="L95" s="464"/>
      <c r="M95" s="464"/>
      <c r="N95" s="464"/>
      <c r="O95" s="464"/>
    </row>
    <row r="96" ht="15.0" customHeight="1">
      <c r="A96" s="253"/>
      <c r="B96" s="465"/>
      <c r="C96" s="463"/>
      <c r="D96" s="463"/>
      <c r="E96" s="463"/>
      <c r="F96" s="463"/>
      <c r="G96" s="463"/>
      <c r="H96" s="463"/>
      <c r="I96" s="463"/>
      <c r="J96" s="464"/>
      <c r="K96" s="464"/>
      <c r="L96" s="464"/>
      <c r="M96" s="464"/>
      <c r="N96" s="464"/>
      <c r="O96" s="464"/>
    </row>
    <row r="97" ht="15.0" customHeight="1">
      <c r="A97" s="253"/>
      <c r="B97" s="465"/>
      <c r="C97" s="463"/>
      <c r="D97" s="463"/>
      <c r="E97" s="463"/>
      <c r="F97" s="463"/>
      <c r="G97" s="463"/>
      <c r="H97" s="463"/>
      <c r="I97" s="463"/>
      <c r="J97" s="464"/>
      <c r="K97" s="464"/>
      <c r="L97" s="464"/>
      <c r="M97" s="464"/>
      <c r="N97" s="464"/>
      <c r="O97" s="464"/>
    </row>
    <row r="98" ht="15.0" customHeight="1">
      <c r="A98" s="253"/>
      <c r="B98" s="465"/>
      <c r="C98" s="463"/>
      <c r="D98" s="463"/>
      <c r="E98" s="463"/>
      <c r="F98" s="463"/>
      <c r="G98" s="463"/>
      <c r="H98" s="463"/>
      <c r="I98" s="463"/>
      <c r="J98" s="464"/>
      <c r="K98" s="464"/>
      <c r="L98" s="464"/>
      <c r="M98" s="464"/>
      <c r="N98" s="464"/>
      <c r="O98" s="464"/>
    </row>
  </sheetData>
  <mergeCells count="23">
    <mergeCell ref="B56:E56"/>
    <mergeCell ref="B57:C57"/>
    <mergeCell ref="D57:E57"/>
    <mergeCell ref="A74:A76"/>
    <mergeCell ref="B74:E74"/>
    <mergeCell ref="B75:C75"/>
    <mergeCell ref="D75:E75"/>
    <mergeCell ref="B10:D10"/>
    <mergeCell ref="C11:D11"/>
    <mergeCell ref="C13:D13"/>
    <mergeCell ref="A15:A40"/>
    <mergeCell ref="A41:A53"/>
    <mergeCell ref="A56:A58"/>
    <mergeCell ref="L56:M56"/>
    <mergeCell ref="L78:M78"/>
    <mergeCell ref="L79:M79"/>
    <mergeCell ref="L57:M57"/>
    <mergeCell ref="L58:M58"/>
    <mergeCell ref="L60:M60"/>
    <mergeCell ref="L61:M61"/>
    <mergeCell ref="L74:M74"/>
    <mergeCell ref="L75:M75"/>
    <mergeCell ref="L76:M76"/>
  </mergeCells>
  <conditionalFormatting sqref="B2:O2">
    <cfRule type="timePeriod" dxfId="0" priority="1" timePeriod="today"/>
  </conditionalFormatting>
  <conditionalFormatting sqref="E16:F40 E42:F53">
    <cfRule type="cellIs" dxfId="4" priority="2" operator="lessThan">
      <formula>"00:00:00"</formula>
    </cfRule>
  </conditionalFormatting>
  <conditionalFormatting sqref="E16:F40 E42:F53">
    <cfRule type="containsText" dxfId="4" priority="3" operator="containsText" text="-">
      <formula>NOT(ISERROR(SEARCH(("-"),(E16))))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3">
      <c r="A3" s="248" t="s">
        <v>1900</v>
      </c>
      <c r="B3" s="248" t="s">
        <v>1901</v>
      </c>
      <c r="C3" s="248" t="s">
        <v>1902</v>
      </c>
    </row>
    <row r="4">
      <c r="A4" s="248" t="s">
        <v>1903</v>
      </c>
      <c r="B4" s="248" t="s">
        <v>1904</v>
      </c>
    </row>
    <row r="5">
      <c r="A5" s="248" t="s">
        <v>1905</v>
      </c>
      <c r="B5" s="248" t="s">
        <v>14</v>
      </c>
      <c r="C5" s="248" t="s">
        <v>1906</v>
      </c>
    </row>
    <row r="6">
      <c r="A6" s="248" t="s">
        <v>1907</v>
      </c>
      <c r="B6" s="248" t="s">
        <v>158</v>
      </c>
    </row>
  </sheetData>
  <drawing r:id="rId1"/>
</worksheet>
</file>